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2/CONTABILIDAD 2022/11_NOVIEMBRE 2022/"/>
    </mc:Choice>
  </mc:AlternateContent>
  <xr:revisionPtr revIDLastSave="355" documentId="13_ncr:1_{55A945B8-5AE5-4543-87CC-FCB022041D29}" xr6:coauthVersionLast="47" xr6:coauthVersionMax="47" xr10:uidLastSave="{654796DA-F244-41BE-A49E-BA52010222F6}"/>
  <bookViews>
    <workbookView xWindow="-120" yWindow="-120" windowWidth="20730" windowHeight="11160" firstSheet="2" activeTab="2" xr2:uid="{00000000-000D-0000-FFFF-FFFF00000000}"/>
  </bookViews>
  <sheets>
    <sheet name="GCF-FOR09" sheetId="1" state="hidden" r:id="rId1"/>
    <sheet name="GCF-FOR10" sheetId="3" state="hidden" r:id="rId2"/>
    <sheet name="NOVIEMBRE 2022" sheetId="5" r:id="rId3"/>
    <sheet name="NOVIEMBRE 2021" sheetId="6" r:id="rId4"/>
  </sheets>
  <externalReferences>
    <externalReference r:id="rId5"/>
    <externalReference r:id="rId6"/>
    <externalReference r:id="rId7"/>
  </externalReferences>
  <definedNames>
    <definedName name="_DEV94" localSheetId="1">#REF!</definedName>
    <definedName name="_DEV94" localSheetId="3">#REF!</definedName>
    <definedName name="_DEV94">#REF!</definedName>
    <definedName name="_DTF94" localSheetId="1">#REF!</definedName>
    <definedName name="_DTF94" localSheetId="3">#REF!</definedName>
    <definedName name="_DTF94">#REF!</definedName>
    <definedName name="_xlnm._FilterDatabase" localSheetId="3" hidden="1">'NOVIEMBRE 2021'!$A$6:$L$495</definedName>
    <definedName name="_xlnm._FilterDatabase" localSheetId="2" hidden="1">'NOVIEMBRE 2022'!$A$6:$Q$518</definedName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3">#REF!</definedName>
    <definedName name="_PRE1" localSheetId="2">#REF!</definedName>
    <definedName name="_PRE1">#REF!</definedName>
    <definedName name="_PRE2" localSheetId="1">#REF!</definedName>
    <definedName name="_PRE2" localSheetId="3">#REF!</definedName>
    <definedName name="_PRE2">#REF!</definedName>
    <definedName name="_PRE3" localSheetId="1">#REF!</definedName>
    <definedName name="_PRE3" localSheetId="3">#REF!</definedName>
    <definedName name="_PRE3">#REF!</definedName>
    <definedName name="_PRE4" localSheetId="1">#REF!</definedName>
    <definedName name="_PRE4" localSheetId="3">#REF!</definedName>
    <definedName name="_PRE4">#REF!</definedName>
    <definedName name="_Sort" localSheetId="1" hidden="1">#REF!</definedName>
    <definedName name="_Sort" localSheetId="3" hidden="1">#REF!</definedName>
    <definedName name="_Sort" hidden="1">#REF!</definedName>
    <definedName name="_TRM94" localSheetId="1">#REF!</definedName>
    <definedName name="_TRM94" localSheetId="3">#REF!</definedName>
    <definedName name="_TRM94">#REF!</definedName>
    <definedName name="ACTIVO" localSheetId="1">#REF!</definedName>
    <definedName name="ACTIVO" localSheetId="3">#REF!</definedName>
    <definedName name="ACTIVO">#REF!</definedName>
    <definedName name="ACTIVOT" localSheetId="1">#REF!</definedName>
    <definedName name="ACTIVOT" localSheetId="3">#REF!</definedName>
    <definedName name="ACTIVOT">#REF!</definedName>
    <definedName name="_xlnm.Print_Area" localSheetId="0">'GCF-FOR09'!$A$1:$L$75</definedName>
    <definedName name="_xlnm.Print_Area" localSheetId="1">'GCF-FOR10'!$A$1:$I$63</definedName>
    <definedName name="_xlnm.Print_Area" localSheetId="3">'NOVIEMBRE 2021'!$A$1:$H$328</definedName>
    <definedName name="_xlnm.Print_Area" localSheetId="2">'NOVIEMBRE 2022'!$A$1:$F$6</definedName>
    <definedName name="_xlnm.Database" localSheetId="1">#REF!</definedName>
    <definedName name="_xlnm.Database" localSheetId="3">#REF!</definedName>
    <definedName name="_xlnm.Database">#REF!</definedName>
    <definedName name="cheques" localSheetId="1">[1]Listas!$A$17:$A$19</definedName>
    <definedName name="cheques" localSheetId="3">[1]Listas!$A$17:$A$19</definedName>
    <definedName name="cheques" localSheetId="2">[1]Listas!$A$17:$A$19</definedName>
    <definedName name="cheques">[1]Listas!$A$17:$A$19</definedName>
    <definedName name="DEV" localSheetId="1">#REF!</definedName>
    <definedName name="DEV" localSheetId="3">#REF!</definedName>
    <definedName name="DEV">#REF!</definedName>
    <definedName name="Div_otros" localSheetId="1">[2]Consolidado!#REF!</definedName>
    <definedName name="Div_otros" localSheetId="3">[2]Consolidado!#REF!</definedName>
    <definedName name="Div_otros">[2]Consolidado!#REF!</definedName>
    <definedName name="ESCENARIO" localSheetId="1">#REF!</definedName>
    <definedName name="ESCENARIO" localSheetId="3">#REF!</definedName>
    <definedName name="ESCENARIO">#REF!</definedName>
    <definedName name="FONDOS" localSheetId="1">#REF!</definedName>
    <definedName name="FONDOS" localSheetId="3">#REF!</definedName>
    <definedName name="FONDOS">#REF!</definedName>
    <definedName name="fuentes" localSheetId="1">[2]Consolidado!#REF!</definedName>
    <definedName name="fuentes" localSheetId="3">[2]Consolidado!#REF!</definedName>
    <definedName name="fuentes">[2]Consolidado!#REF!</definedName>
    <definedName name="GASTOS" localSheetId="1">#REF!</definedName>
    <definedName name="GASTOS" localSheetId="3">#REF!</definedName>
    <definedName name="GASTOS">#REF!</definedName>
    <definedName name="GG" localSheetId="1">#REF!</definedName>
    <definedName name="GG" localSheetId="3">#REF!</definedName>
    <definedName name="GG">#REF!</definedName>
    <definedName name="INDICADORES" localSheetId="1">#REF!</definedName>
    <definedName name="INDICADORES" localSheetId="3">#REF!</definedName>
    <definedName name="INDICADORES">#REF!</definedName>
    <definedName name="indicadores1" localSheetId="1">#REF!</definedName>
    <definedName name="indicadores1" localSheetId="3">#REF!</definedName>
    <definedName name="indicadores1">#REF!</definedName>
    <definedName name="INFIN" localSheetId="1">#REF!</definedName>
    <definedName name="INFIN" localSheetId="3">#REF!</definedName>
    <definedName name="INFIN">#REF!</definedName>
    <definedName name="INFIN94" localSheetId="1">#REF!</definedName>
    <definedName name="INFIN94" localSheetId="3">#REF!</definedName>
    <definedName name="INFIN94">#REF!</definedName>
    <definedName name="INFLA" localSheetId="1">#REF!</definedName>
    <definedName name="INFLA" localSheetId="3">#REF!</definedName>
    <definedName name="INFLA">#REF!</definedName>
    <definedName name="inv" localSheetId="1">[2]Consolidado!#REF!</definedName>
    <definedName name="inv" localSheetId="3">[2]Consolidado!#REF!</definedName>
    <definedName name="inv">[2]Consolidado!#REF!</definedName>
    <definedName name="Inven213" localSheetId="1">#REF!</definedName>
    <definedName name="Inven213" localSheetId="3">#REF!</definedName>
    <definedName name="Inven213">#REF!</definedName>
    <definedName name="IVA" localSheetId="1">[2]Consolidado!#REF!</definedName>
    <definedName name="IVA" localSheetId="3">[2]Consolidado!#REF!</definedName>
    <definedName name="IVA">[2]Consolidado!#REF!</definedName>
    <definedName name="mkbkb" localSheetId="1">#REF!</definedName>
    <definedName name="mkbkb" localSheetId="3">#REF!</definedName>
    <definedName name="mkbkb">#REF!</definedName>
    <definedName name="Monedas" localSheetId="1">[1]Listas!$A$5:$A$13</definedName>
    <definedName name="Monedas" localSheetId="3">[1]Listas!$A$5:$A$13</definedName>
    <definedName name="Monedas" localSheetId="2">[1]Listas!$A$5:$A$13</definedName>
    <definedName name="Monedas">[1]Listas!$A$5:$A$13</definedName>
    <definedName name="neyla" localSheetId="1">#REF!</definedName>
    <definedName name="neyla" localSheetId="3">#REF!</definedName>
    <definedName name="neyla">#REF!</definedName>
    <definedName name="ññ" localSheetId="1">#REF!</definedName>
    <definedName name="ññ" localSheetId="3">#REF!</definedName>
    <definedName name="ññ">#REF!</definedName>
    <definedName name="PASIVO" localSheetId="1">#REF!</definedName>
    <definedName name="PASIVO" localSheetId="3">#REF!</definedName>
    <definedName name="PASIVO">#REF!</definedName>
    <definedName name="PASIVOT" localSheetId="1">#REF!</definedName>
    <definedName name="PASIVOT" localSheetId="3">#REF!</definedName>
    <definedName name="PASIVOT">#REF!</definedName>
    <definedName name="PATRIMONIO" localSheetId="1">#REF!</definedName>
    <definedName name="PATRIMONIO" localSheetId="3">#REF!</definedName>
    <definedName name="PATRIMONIO">#REF!</definedName>
    <definedName name="PATRIMONIOT" localSheetId="1">#REF!</definedName>
    <definedName name="PATRIMONIOT" localSheetId="3">#REF!</definedName>
    <definedName name="PATRIMONIOT">#REF!</definedName>
    <definedName name="PMAG1" localSheetId="1">#REF!</definedName>
    <definedName name="PMAG1" localSheetId="3">#REF!</definedName>
    <definedName name="PMAG1">#REF!</definedName>
    <definedName name="PMAG2" localSheetId="1">#REF!</definedName>
    <definedName name="PMAG2" localSheetId="3">#REF!</definedName>
    <definedName name="PMAG2">#REF!</definedName>
    <definedName name="PMAG3" localSheetId="1">#REF!</definedName>
    <definedName name="PMAG3" localSheetId="3">#REF!</definedName>
    <definedName name="PMAG3">#REF!</definedName>
    <definedName name="PMAG4" localSheetId="1">#REF!</definedName>
    <definedName name="PMAG4" localSheetId="3">#REF!</definedName>
    <definedName name="PMAG4">#REF!</definedName>
    <definedName name="PMAG5" localSheetId="1">#REF!</definedName>
    <definedName name="PMAG5" localSheetId="3">#REF!</definedName>
    <definedName name="PMAG5">#REF!</definedName>
    <definedName name="PRECIONAL" localSheetId="1">#REF!</definedName>
    <definedName name="PRECIONAL" localSheetId="3">#REF!</definedName>
    <definedName name="PRECIONAL">#REF!</definedName>
    <definedName name="SENSI" localSheetId="1">[2]Consolidado!#REF!</definedName>
    <definedName name="SENSI" localSheetId="3">[2]Consolidado!#REF!</definedName>
    <definedName name="SENSI">[2]Consolidado!#REF!</definedName>
    <definedName name="SUPUESTOS" localSheetId="1">#REF!</definedName>
    <definedName name="SUPUESTOS" localSheetId="3">#REF!</definedName>
    <definedName name="SUPUESTOS">#REF!</definedName>
    <definedName name="TASA1" localSheetId="1">#REF!</definedName>
    <definedName name="TASA1" localSheetId="3">#REF!</definedName>
    <definedName name="TASA1">#REF!</definedName>
    <definedName name="TASA2" localSheetId="1">#REF!</definedName>
    <definedName name="TASA2" localSheetId="3">#REF!</definedName>
    <definedName name="TASA2">#REF!</definedName>
    <definedName name="TASA3" localSheetId="1">#REF!</definedName>
    <definedName name="TASA3" localSheetId="3">#REF!</definedName>
    <definedName name="TASA3">#REF!</definedName>
    <definedName name="tasa4" localSheetId="1">[2]Consolidado!#REF!</definedName>
    <definedName name="tasa4" localSheetId="3">[2]Consolidado!#REF!</definedName>
    <definedName name="tasa4">[2]Consolidado!#REF!</definedName>
    <definedName name="TASA5" localSheetId="1">[2]Consolidado!#REF!</definedName>
    <definedName name="TASA5" localSheetId="3">[2]Consolidado!#REF!</definedName>
    <definedName name="TASA5">[2]Consolidado!#REF!</definedName>
    <definedName name="_xlnm.Print_Titles" localSheetId="3">'NOVIEMBRE 2021'!$1:$6</definedName>
    <definedName name="_xlnm.Print_Titles" localSheetId="2">'NOVIEMBRE 2022'!$1:$6</definedName>
    <definedName name="TRM" localSheetId="1">#REF!</definedName>
    <definedName name="TRM" localSheetId="3">#REF!</definedName>
    <definedName name="TRM" localSheetId="2">#REF!</definedName>
    <definedName name="TRM">#REF!</definedName>
    <definedName name="TRMP" localSheetId="1">#REF!</definedName>
    <definedName name="TRMP" localSheetId="3">#REF!</definedName>
    <definedName name="TRMP" localSheetId="2">#REF!</definedName>
    <definedName name="TRMP">#REF!</definedName>
    <definedName name="U">[3]BALANCE!$B$70</definedName>
    <definedName name="validacion" localSheetId="1">[1]Listas!$E$5:$E$6</definedName>
    <definedName name="validacion" localSheetId="3">[1]Listas!$E$5:$E$6</definedName>
    <definedName name="validacion" localSheetId="2">[1]Listas!$E$5:$E$6</definedName>
    <definedName name="validacion">[1]Listas!$E$5:$E$6</definedName>
    <definedName name="VALOR" localSheetId="1">#REF!</definedName>
    <definedName name="VALOR" localSheetId="3">#REF!</definedName>
    <definedName name="VALOR">#REF!</definedName>
    <definedName name="VENTASN" localSheetId="1">#REF!</definedName>
    <definedName name="VENTASN" localSheetId="3">#REF!</definedName>
    <definedName name="VENTASN">#REF!</definedName>
    <definedName name="VTANALV" localSheetId="1">#REF!</definedName>
    <definedName name="VTANALV" localSheetId="3">#REF!</definedName>
    <definedName name="VTANALV">#REF!</definedName>
    <definedName name="VTNALPES" localSheetId="1">#REF!</definedName>
    <definedName name="VTNALPES" localSheetId="3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J6" i="5"/>
  <c r="L55" i="1"/>
  <c r="L54" i="1"/>
  <c r="L57" i="1"/>
  <c r="L59" i="1"/>
  <c r="L60" i="1"/>
  <c r="K7" i="6" l="1"/>
  <c r="I6" i="5"/>
  <c r="H32" i="3"/>
  <c r="H43" i="3"/>
  <c r="H42" i="3"/>
  <c r="H41" i="3"/>
  <c r="H38" i="3"/>
  <c r="H37" i="3"/>
  <c r="H36" i="3"/>
  <c r="F60" i="1"/>
  <c r="F59" i="1"/>
  <c r="F57" i="1"/>
  <c r="F56" i="1"/>
  <c r="F54" i="1"/>
  <c r="K6" i="5" l="1"/>
  <c r="E41" i="3" l="1"/>
  <c r="J60" i="1"/>
  <c r="J59" i="1"/>
  <c r="J57" i="1"/>
  <c r="J55" i="1"/>
  <c r="J54" i="1"/>
  <c r="E30" i="3" l="1"/>
  <c r="E31" i="3"/>
  <c r="E32" i="3"/>
  <c r="H30" i="3" l="1"/>
  <c r="J21" i="1"/>
  <c r="J18" i="1"/>
  <c r="D35" i="1"/>
  <c r="D34" i="1"/>
  <c r="H22" i="3"/>
  <c r="E22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J42" i="1"/>
  <c r="J41" i="1"/>
  <c r="J34" i="1"/>
  <c r="J32" i="1"/>
  <c r="J31" i="1"/>
  <c r="J25" i="1"/>
  <c r="J23" i="1"/>
  <c r="J20" i="1"/>
  <c r="J19" i="1"/>
  <c r="J17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2" i="1"/>
  <c r="F21" i="1"/>
  <c r="F20" i="1"/>
  <c r="F18" i="1"/>
  <c r="F17" i="1"/>
  <c r="D21" i="1" l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<sst xmlns="http://schemas.openxmlformats.org/spreadsheetml/2006/main" count="2275" uniqueCount="862">
  <si>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</si>
  <si>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</si>
  <si>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</si>
  <si>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</si>
  <si>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</si>
  <si>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</si>
  <si>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</si>
  <si>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</si>
  <si>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</si>
  <si>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</si>
  <si>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</si>
  <si>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</si>
  <si>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</si>
  <si>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</si>
  <si>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</si>
  <si>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</si>
  <si>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</si>
  <si>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</si>
  <si>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</si>
  <si>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</si>
  <si>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</si>
  <si>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</si>
  <si>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</si>
  <si>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</si>
  <si>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</si>
  <si>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</si>
  <si>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</si>
  <si>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</si>
  <si>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</si>
  <si>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</si>
  <si>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</si>
  <si>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</si>
  <si>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</si>
  <si>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</si>
  <si>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</si>
  <si>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</si>
  <si>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</si>
  <si>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</si>
  <si>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</si>
  <si>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</si>
  <si>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</si>
  <si>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</si>
  <si>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</si>
  <si>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</si>
  <si>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</si>
  <si>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</si>
  <si>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</si>
  <si>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</si>
  <si>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</si>
  <si>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</si>
  <si>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</si>
  <si>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</si>
  <si>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</si>
  <si>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</si>
  <si>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</si>
  <si>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</si>
  <si>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</si>
  <si>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</si>
  <si>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</si>
  <si>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</si>
  <si>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</si>
  <si>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</si>
  <si>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</si>
  <si>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</si>
  <si>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</si>
  <si>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</si>
  <si>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</si>
  <si>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</si>
  <si>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</si>
  <si>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</si>
  <si>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</si>
  <si>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</si>
  <si>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</si>
  <si>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</si>
  <si>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</si>
  <si>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</si>
  <si>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</si>
  <si>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</si>
  <si>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</si>
  <si>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</si>
  <si>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</si>
  <si>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</si>
  <si>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</si>
  <si>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</si>
  <si>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</si>
  <si>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</si>
  <si>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</si>
  <si>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</si>
  <si>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</si>
  <si>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</si>
  <si>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</si>
  <si>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</si>
  <si>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</si>
  <si>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</si>
  <si>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</si>
  <si>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</si>
  <si>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</si>
  <si>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</si>
  <si>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</si>
  <si>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</si>
  <si>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</si>
  <si>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</si>
  <si>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</si>
  <si>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</si>
  <si>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</si>
  <si>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</si>
  <si>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</si>
  <si>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</si>
  <si>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</si>
  <si>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</si>
  <si>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</si>
  <si>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</si>
  <si>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</si>
  <si>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</si>
  <si>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</si>
  <si>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</si>
  <si>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</si>
  <si>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</si>
  <si>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</si>
  <si>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</si>
  <si>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</si>
  <si>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</si>
  <si>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</si>
  <si>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</si>
  <si>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</si>
  <si>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</si>
  <si>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</si>
  <si>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</si>
  <si>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</si>
  <si>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</si>
  <si>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</si>
  <si>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</si>
  <si>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</si>
  <si>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</si>
  <si>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</si>
  <si>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</si>
  <si>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</si>
  <si>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</si>
  <si>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</si>
  <si>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</si>
  <si>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</si>
  <si>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</si>
  <si>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</si>
  <si>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</si>
  <si>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</si>
  <si>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</si>
  <si>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</si>
  <si>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</si>
  <si>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</si>
  <si>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</si>
  <si>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</si>
  <si>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</si>
  <si>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</si>
  <si>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</si>
  <si>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</si>
  <si>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</si>
  <si>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</si>
  <si>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</si>
  <si>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</si>
  <si>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</si>
  <si>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</si>
  <si>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</si>
  <si>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</si>
  <si>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</si>
  <si>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</si>
  <si>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</si>
  <si>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</si>
  <si>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</si>
  <si>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</si>
  <si>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</si>
  <si>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</si>
  <si>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</si>
  <si>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</si>
  <si>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</si>
  <si>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</si>
  <si>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</si>
  <si>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</si>
  <si>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</si>
  <si>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</si>
  <si>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</si>
  <si>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</si>
  <si>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</si>
  <si>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</si>
  <si>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</si>
  <si>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</si>
  <si>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</si>
  <si>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</si>
  <si>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</si>
  <si>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</si>
  <si>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</si>
  <si>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</si>
  <si>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</si>
  <si>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</si>
  <si>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</si>
  <si>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</si>
  <si>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</si>
  <si>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</si>
  <si>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</si>
  <si>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</si>
  <si>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</si>
  <si>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</si>
  <si>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</si>
  <si>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</si>
  <si>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</si>
  <si>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</si>
  <si>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</si>
  <si>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</si>
  <si>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</si>
  <si>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</si>
  <si>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</si>
  <si>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</si>
  <si>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</si>
  <si>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</si>
  <si>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</si>
  <si>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</si>
  <si>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</si>
  <si>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</si>
  <si>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</si>
  <si>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</si>
  <si>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</si>
  <si>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</si>
  <si>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</si>
  <si>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</si>
  <si>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</si>
  <si>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</si>
  <si>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</si>
  <si>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</si>
  <si>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</si>
  <si>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</si>
  <si>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</si>
  <si>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</si>
  <si>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</si>
  <si>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</si>
  <si>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</si>
  <si>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</si>
  <si>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</si>
  <si>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</si>
  <si>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</si>
  <si>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</si>
  <si>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</si>
  <si>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</si>
  <si>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</si>
  <si>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</si>
  <si>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</si>
  <si>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</si>
  <si>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</si>
  <si>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</si>
  <si>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</si>
  <si>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</si>
  <si>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</si>
  <si>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</si>
  <si>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</si>
  <si>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</si>
  <si>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</si>
  <si>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</si>
  <si>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</si>
  <si>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</si>
  <si>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</si>
  <si>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</si>
  <si>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</si>
  <si>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</si>
  <si>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</si>
  <si>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</si>
  <si>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</si>
  <si>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</si>
  <si>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</si>
  <si>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</si>
  <si>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</si>
  <si>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</si>
  <si>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</si>
  <si>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</si>
  <si>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</si>
  <si>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</si>
  <si>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</si>
  <si>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</si>
  <si>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</si>
  <si>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</si>
  <si>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</si>
  <si>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</si>
  <si>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</si>
  <si>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</si>
  <si>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</si>
  <si>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</si>
  <si>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</si>
  <si>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</si>
  <si>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</si>
  <si>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</si>
  <si>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</si>
  <si>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</si>
  <si>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</si>
  <si>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</si>
  <si>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</si>
  <si>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</si>
  <si>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</si>
  <si>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</si>
  <si>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</si>
  <si>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</si>
  <si>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</si>
  <si>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</si>
  <si>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</si>
  <si>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</si>
  <si>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</si>
  <si>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</si>
  <si>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</si>
  <si>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</si>
  <si>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</si>
  <si>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</si>
  <si>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</si>
  <si>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</si>
  <si>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</si>
  <si>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</si>
  <si>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</si>
  <si>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</si>
  <si>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</si>
  <si>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</si>
  <si>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</si>
  <si>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</si>
  <si>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</si>
  <si>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</si>
  <si>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</si>
  <si>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</si>
  <si>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</si>
  <si>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</si>
  <si>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</si>
  <si>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</si>
  <si>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</si>
  <si>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</si>
  <si>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</si>
  <si>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</si>
  <si>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</si>
  <si>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</si>
  <si>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</si>
  <si>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</si>
  <si>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</si>
  <si>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</si>
  <si>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</si>
  <si>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</si>
  <si>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</si>
  <si>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</si>
  <si>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</si>
  <si>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</si>
  <si>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</si>
  <si>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</si>
  <si>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</si>
  <si>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</si>
  <si>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</si>
  <si>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</si>
  <si>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</si>
  <si>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</si>
  <si>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</si>
  <si>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</si>
  <si>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</si>
  <si>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</si>
  <si>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</si>
  <si>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</si>
  <si>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</si>
  <si>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</si>
  <si>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</si>
  <si>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</si>
  <si>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</si>
  <si>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</si>
  <si>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</si>
  <si>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</si>
  <si>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</si>
  <si>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</si>
  <si>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</si>
  <si>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</si>
  <si>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</si>
  <si>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</si>
  <si>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</si>
  <si>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</si>
  <si>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</si>
  <si>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</si>
  <si>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</si>
  <si>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</si>
  <si>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</si>
  <si>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</si>
  <si>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</si>
  <si>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</si>
  <si>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</si>
  <si>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</si>
  <si>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</si>
  <si>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</si>
  <si>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</si>
  <si>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</si>
  <si>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</si>
  <si>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</si>
  <si>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</si>
  <si>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</si>
  <si>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</si>
  <si>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</si>
  <si>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</si>
  <si>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</si>
  <si>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</si>
  <si>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</si>
  <si>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</si>
  <si>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</si>
  <si>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</si>
  <si>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</si>
  <si>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</si>
  <si>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</si>
  <si>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</si>
  <si>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</si>
  <si>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</si>
  <si>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</si>
  <si>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</si>
  <si>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</si>
  <si>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</si>
  <si>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</si>
  <si>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</si>
  <si>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</si>
  <si>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</si>
  <si>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</si>
  <si>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</si>
  <si>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</si>
  <si>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</si>
  <si>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</si>
  <si>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</si>
  <si>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</si>
  <si>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</si>
  <si>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</si>
  <si>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</si>
  <si>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</si>
  <si>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</si>
  <si>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</si>
  <si>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</si>
  <si>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</si>
  <si>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</si>
  <si>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</si>
  <si>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</si>
  <si>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</si>
  <si>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</si>
  <si>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</si>
  <si>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</si>
  <si>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</si>
  <si>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</si>
  <si>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</si>
  <si>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</si>
  <si>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</si>
  <si>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</si>
  <si>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</si>
  <si>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</si>
  <si>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</si>
  <si>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</si>
  <si>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</si>
  <si>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</si>
  <si>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</si>
  <si>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</si>
  <si>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</si>
  <si>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</si>
  <si>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</si>
  <si>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</si>
  <si>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</si>
  <si>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</si>
  <si>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</si>
  <si>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</si>
  <si>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</si>
  <si>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</si>
  <si>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</si>
  <si>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</si>
  <si>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</si>
  <si>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</si>
  <si>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</si>
  <si>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</si>
  <si>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</si>
  <si>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</si>
  <si>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</si>
  <si>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</si>
  <si>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</si>
  <si>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</si>
  <si>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</si>
  <si>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</si>
  <si>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</si>
  <si>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</si>
  <si>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</si>
  <si>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</si>
  <si>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</si>
  <si>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</si>
  <si>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</si>
  <si>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</si>
  <si>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</si>
  <si>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</si>
  <si>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</si>
  <si>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</si>
  <si>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</si>
  <si>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</si>
  <si>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</si>
  <si>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</si>
  <si>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</si>
  <si>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</si>
  <si>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</si>
  <si>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</si>
  <si>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</si>
  <si>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</si>
  <si>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</si>
  <si>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</si>
  <si>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</si>
  <si>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</si>
  <si>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</si>
  <si>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</si>
  <si>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</si>
  <si>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</si>
  <si>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</si>
  <si>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</si>
  <si>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</si>
  <si>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</si>
  <si>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</si>
  <si>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</si>
  <si>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</si>
  <si>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</si>
  <si>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</si>
  <si>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</si>
  <si>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</si>
  <si>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</si>
  <si>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</si>
  <si>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</si>
  <si>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</si>
  <si>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</si>
  <si>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</si>
  <si>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</si>
  <si>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</si>
  <si>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</si>
  <si>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</si>
  <si>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</si>
  <si>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</si>
  <si>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</si>
  <si>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</si>
  <si>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</si>
  <si>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</si>
  <si>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</si>
  <si>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</si>
  <si>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</si>
  <si>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</si>
  <si>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</si>
  <si>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</si>
  <si>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</si>
  <si>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</si>
  <si>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</si>
  <si>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</si>
  <si>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</si>
  <si>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</si>
  <si>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</si>
  <si>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</si>
  <si>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</si>
  <si>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</si>
  <si>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</si>
  <si>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</si>
  <si>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</si>
  <si>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</si>
  <si>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</si>
  <si>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</si>
  <si>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</si>
  <si>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</si>
  <si>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</si>
  <si>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</si>
  <si>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</si>
  <si>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</si>
  <si>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</si>
  <si>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</si>
  <si>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</si>
  <si>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</si>
  <si>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</si>
  <si>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</si>
  <si>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</si>
  <si>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</si>
  <si>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</si>
  <si>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</si>
  <si>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</si>
  <si>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</si>
  <si>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</si>
  <si>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</si>
  <si>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</si>
  <si>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</si>
  <si>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</si>
  <si>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</si>
  <si>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</si>
  <si>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</si>
  <si>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</si>
  <si>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</si>
  <si>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</si>
  <si>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</si>
  <si>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</si>
  <si>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</si>
  <si>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</si>
  <si>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</si>
  <si>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</si>
  <si>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</si>
  <si>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</si>
  <si>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</si>
  <si>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</si>
  <si>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</si>
  <si>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</si>
  <si>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</si>
  <si>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</si>
  <si>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</si>
  <si>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</si>
  <si>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</si>
  <si>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</si>
  <si>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</si>
  <si>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</si>
  <si>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</si>
  <si>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</si>
  <si>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</si>
  <si>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</si>
  <si>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</si>
  <si>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</si>
  <si>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</si>
  <si>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</si>
  <si>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</si>
  <si>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</si>
  <si>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</si>
  <si>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</si>
  <si>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</si>
  <si>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</si>
  <si>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</si>
  <si>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</si>
  <si>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</si>
  <si>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</si>
  <si>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</si>
  <si>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</si>
  <si>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</si>
  <si>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</si>
  <si>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</si>
  <si>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</si>
  <si>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</si>
  <si>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</si>
  <si>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</si>
  <si>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</si>
  <si>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</si>
  <si>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</si>
  <si>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</si>
  <si>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</si>
  <si>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</si>
  <si>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</si>
  <si>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</si>
  <si>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</si>
  <si>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</si>
  <si>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</si>
  <si>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</si>
  <si>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</si>
  <si>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</si>
  <si>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</si>
  <si>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</si>
  <si>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</si>
  <si>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</si>
  <si>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</si>
  <si>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</si>
  <si>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</si>
  <si>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</si>
  <si>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</si>
  <si>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</si>
  <si>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</si>
  <si>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</si>
  <si>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</si>
  <si>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</si>
  <si>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</si>
  <si>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</si>
  <si>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</si>
  <si>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</si>
  <si>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</si>
  <si>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</si>
  <si>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</si>
  <si>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</si>
  <si>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</si>
  <si>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</si>
  <si>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</si>
  <si>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</si>
  <si>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</si>
  <si>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</si>
  <si>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</si>
  <si>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</si>
  <si>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</si>
  <si>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</si>
  <si>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</si>
  <si>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</si>
  <si>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</si>
  <si>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</si>
  <si>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</si>
  <si>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</si>
  <si>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</si>
  <si>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</si>
  <si>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</si>
  <si>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</si>
  <si>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</si>
  <si>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</si>
  <si>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</si>
  <si>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</si>
  <si>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</si>
  <si>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</si>
  <si>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</si>
  <si>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</si>
  <si>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</si>
  <si>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</si>
  <si>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</si>
  <si>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</si>
  <si>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</si>
  <si>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</si>
  <si>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</si>
  <si>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</si>
  <si>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</si>
  <si>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</si>
  <si>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</si>
  <si>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</si>
  <si>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</si>
  <si>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</si>
  <si>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</si>
  <si>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</si>
  <si>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</si>
  <si>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</si>
  <si>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</si>
  <si>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</si>
  <si>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</si>
  <si>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</si>
  <si>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</si>
  <si>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</si>
  <si>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</si>
  <si>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</si>
  <si>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</si>
  <si>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</si>
  <si>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</si>
  <si>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</si>
  <si>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</si>
  <si>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</si>
  <si>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</si>
  <si>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</si>
  <si>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</si>
  <si>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</si>
  <si>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</si>
  <si>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</si>
  <si>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</si>
  <si>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</si>
  <si>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</si>
  <si>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</si>
  <si>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</si>
  <si>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</si>
  <si>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</si>
  <si>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</si>
  <si>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</si>
  <si>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</si>
  <si>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</si>
  <si>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</si>
  <si>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</si>
  <si>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</si>
  <si>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</si>
  <si>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</si>
  <si>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</si>
  <si>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</si>
  <si>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</si>
  <si>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</si>
  <si>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</si>
  <si>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</si>
  <si>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</si>
  <si>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</si>
  <si>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</si>
  <si>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</si>
  <si>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</si>
  <si>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</si>
  <si>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</si>
  <si>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</si>
  <si>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</si>
  <si>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</si>
  <si>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</si>
  <si>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</si>
  <si>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</si>
  <si>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</si>
  <si>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</si>
  <si>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</si>
  <si>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</si>
  <si>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</si>
  <si>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</si>
  <si>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</si>
  <si>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</si>
  <si>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</si>
  <si>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</si>
  <si>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</si>
  <si>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</si>
  <si>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</si>
  <si>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</si>
  <si>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</si>
  <si>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</si>
  <si>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</si>
  <si>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</si>
  <si>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</si>
  <si>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</si>
  <si>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</si>
  <si>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</si>
  <si>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</si>
  <si>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</si>
  <si>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</si>
  <si>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</si>
  <si>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</si>
  <si>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</si>
  <si>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</si>
  <si>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</si>
  <si>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</si>
  <si>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</si>
  <si>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</si>
  <si>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</si>
  <si>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</si>
  <si>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</si>
  <si>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</si>
  <si>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</si>
  <si>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</si>
  <si>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</si>
  <si>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</si>
  <si>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</si>
  <si>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</si>
  <si>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</si>
  <si>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</si>
  <si>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</si>
  <si>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</si>
  <si>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</si>
  <si>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</si>
  <si>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</si>
  <si>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</si>
  <si>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</si>
  <si>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</si>
  <si>
    <t>5.1.08.10</t>
  </si>
  <si>
    <t>Viáticos</t>
  </si>
  <si>
    <t>5.1.08.10.001</t>
  </si>
  <si>
    <t>5.1.11.14</t>
  </si>
  <si>
    <t>Materiales y suministros</t>
  </si>
  <si>
    <t>5.1.11.14.001</t>
  </si>
  <si>
    <t>5.1.11.83</t>
  </si>
  <si>
    <t>Servicios de telecomunicaciones, transmisión y suministro de información</t>
  </si>
  <si>
    <t>5.1.11.83.001</t>
  </si>
  <si>
    <t>5.1.11.59</t>
  </si>
  <si>
    <t>5.1.11.59.001</t>
  </si>
  <si>
    <t>5.1.11.54</t>
  </si>
  <si>
    <t>Organización de eventos</t>
  </si>
  <si>
    <t>5.1.11.54.001</t>
  </si>
  <si>
    <t>5.1.11.20</t>
  </si>
  <si>
    <t>5.1.11.20.001</t>
  </si>
  <si>
    <t>Publicidad y propaganda</t>
  </si>
  <si>
    <t>"Ver certificación adjunta"</t>
  </si>
  <si>
    <t>5.8.90.19</t>
  </si>
  <si>
    <t>Pérdida por baja en cuentas de activos no financieros</t>
  </si>
  <si>
    <t>5.8.90.19.016</t>
  </si>
  <si>
    <t>5.1.08.90</t>
  </si>
  <si>
    <t>Otros gastos de personal diversos</t>
  </si>
  <si>
    <t>5.1.08.90.001</t>
  </si>
  <si>
    <t>2.4.60</t>
  </si>
  <si>
    <t>2.4.60.02</t>
  </si>
  <si>
    <t>2.4.60.02.001</t>
  </si>
  <si>
    <t>4.8.08.90.008</t>
  </si>
  <si>
    <t>CRÉDITOS JUDICIALES</t>
  </si>
  <si>
    <t>Sentencias</t>
  </si>
  <si>
    <t>Mayores valores pagados</t>
  </si>
  <si>
    <t>4.8.08.90.001</t>
  </si>
  <si>
    <t>5.1.20.02</t>
  </si>
  <si>
    <t>5.1.20.02.001</t>
  </si>
  <si>
    <t>5.8.90.90.005</t>
  </si>
  <si>
    <t>Devolución de ingresos diversos de la vigencia anterior</t>
  </si>
  <si>
    <t>NOVIEMBRE DE 2022</t>
  </si>
  <si>
    <t>NOVIEMBRE DE 2021</t>
  </si>
  <si>
    <t>2022-11-01</t>
  </si>
  <si>
    <t>2022-11-30</t>
  </si>
  <si>
    <t>2021-11-01</t>
  </si>
  <si>
    <t>2021-11-30</t>
  </si>
  <si>
    <t>5.1.11.27</t>
  </si>
  <si>
    <t>Promoción y divulgación</t>
  </si>
  <si>
    <t>5.1.11.27.001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</si>
</sst>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5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50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39" fillId="4" borderId="23" xfId="0" applyNumberFormat="1" applyFont="1" applyFill="1" applyBorder="1" applyAlignment="1">
      <alignment wrapText="1"/>
    </xf>
    <xf numFmtId="49" fontId="39" fillId="4" borderId="15" xfId="0" applyNumberFormat="1" applyFont="1" applyFill="1" applyBorder="1" applyAlignment="1">
      <alignment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1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  <xf numFmtId="0" fontId="41" fillId="0" borderId="16" xfId="1" applyFont="1" applyBorder="1"/>
    <xf numFmtId="43" fontId="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2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horizontal="center"/>
    </xf>
    <xf numFmtId="0" fontId="34" fillId="0" borderId="0" xfId="7" applyFont="1" applyAlignment="1">
      <alignment horizontal="center"/>
    </xf>
    <xf numFmtId="0" fontId="13" fillId="2" borderId="0" xfId="7" applyFont="1" applyFill="1"/>
    <xf numFmtId="0" fontId="13" fillId="0" borderId="0" xfId="7" applyFont="1"/>
    <xf numFmtId="0" fontId="7" fillId="0" borderId="0" xfId="7" applyFont="1" applyAlignment="1">
      <alignment horizontal="center"/>
    </xf>
    <xf numFmtId="3" fontId="13" fillId="2" borderId="0" xfId="7" applyNumberFormat="1" applyFont="1" applyFill="1" applyAlignment="1">
      <alignment horizontal="center"/>
    </xf>
    <xf numFmtId="3" fontId="13" fillId="2" borderId="0" xfId="7" applyNumberFormat="1" applyFont="1" applyFill="1"/>
    <xf numFmtId="3" fontId="7" fillId="0" borderId="0" xfId="7" applyNumberFormat="1" applyFont="1" applyAlignment="1">
      <alignment horizontal="center"/>
    </xf>
    <xf numFmtId="3" fontId="7" fillId="2" borderId="0" xfId="7" applyNumberFormat="1" applyFont="1" applyFill="1"/>
    <xf numFmtId="0" fontId="7" fillId="0" borderId="0" xfId="7" applyFont="1"/>
    <xf numFmtId="0" fontId="1" fillId="0" borderId="0" xfId="7"/>
    <xf numFmtId="3" fontId="1" fillId="2" borderId="0" xfId="7" applyNumberFormat="1" applyFill="1"/>
    <xf numFmtId="0" fontId="5" fillId="0" borderId="0" xfId="7" applyFont="1" applyAlignment="1">
      <alignment vertical="top" wrapText="1"/>
    </xf>
    <xf numFmtId="0" fontId="7" fillId="2" borderId="0" xfId="7" applyFont="1" applyFill="1"/>
    <xf numFmtId="0" fontId="8" fillId="0" borderId="0" xfId="7" applyFont="1"/>
    <xf numFmtId="44" fontId="5" fillId="0" borderId="0" xfId="7" applyNumberFormat="1" applyFont="1" applyAlignment="1">
      <alignment vertical="top" wrapText="1"/>
    </xf>
    <xf numFmtId="0" fontId="27" fillId="0" borderId="3" xfId="1" applyFont="1" applyBorder="1" applyAlignment="1">
      <alignment horizontal="left" vertical="center"/>
    </xf>
    <xf numFmtId="44" fontId="39" fillId="4" borderId="15" xfId="5" applyNumberFormat="1" applyFont="1" applyFill="1" applyBorder="1" applyAlignment="1">
      <alignment horizontal="right" wrapText="1"/>
    </xf>
    <xf numFmtId="44" fontId="39" fillId="4" borderId="24" xfId="5" applyNumberFormat="1" applyFont="1" applyFill="1" applyBorder="1" applyAlignment="1">
      <alignment horizontal="right" wrapText="1"/>
    </xf>
    <xf numFmtId="44" fontId="43" fillId="0" borderId="15" xfId="5" applyNumberFormat="1" applyFont="1" applyFill="1" applyBorder="1" applyAlignment="1">
      <alignment horizontal="right" wrapText="1"/>
    </xf>
    <xf numFmtId="44" fontId="43" fillId="0" borderId="24" xfId="5" applyNumberFormat="1" applyFont="1" applyFill="1" applyBorder="1" applyAlignment="1">
      <alignment horizontal="right" wrapText="1"/>
    </xf>
    <xf numFmtId="44" fontId="42" fillId="0" borderId="15" xfId="5" applyNumberFormat="1" applyFont="1" applyFill="1" applyBorder="1" applyAlignment="1">
      <alignment horizontal="right" wrapText="1"/>
    </xf>
    <xf numFmtId="44" fontId="42" fillId="0" borderId="24" xfId="5" applyNumberFormat="1" applyFont="1" applyFill="1" applyBorder="1" applyAlignment="1">
      <alignment horizontal="right" wrapText="1"/>
    </xf>
    <xf numFmtId="164" fontId="11" fillId="0" borderId="33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36" fillId="0" borderId="0" xfId="1" applyFont="1" applyAlignment="1">
      <alignment vertical="center"/>
    </xf>
    <xf numFmtId="0" fontId="24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24" fillId="0" borderId="0" xfId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44" fontId="5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43" fontId="11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0" fontId="20" fillId="0" borderId="0" xfId="1" applyFont="1" applyAlignment="1">
      <alignment horizontal="left" vertical="center" wrapText="1"/>
    </xf>
    <xf numFmtId="164" fontId="20" fillId="0" borderId="0" xfId="1" applyNumberFormat="1" applyFont="1" applyAlignment="1">
      <alignment horizontal="left" vertical="center" wrapText="1"/>
    </xf>
    <xf numFmtId="0" fontId="13" fillId="0" borderId="0" xfId="1" applyFont="1"/>
    <xf numFmtId="164" fontId="13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center"/>
    </xf>
    <xf numFmtId="0" fontId="41" fillId="0" borderId="0" xfId="1" applyFont="1"/>
    <xf numFmtId="0" fontId="25" fillId="0" borderId="0" xfId="1" applyFont="1"/>
    <xf numFmtId="0" fontId="8" fillId="0" borderId="0" xfId="1" applyFont="1"/>
    <xf numFmtId="0" fontId="13" fillId="0" borderId="0" xfId="1" applyFont="1" applyAlignment="1">
      <alignment horizontal="center"/>
    </xf>
    <xf numFmtId="49" fontId="39" fillId="5" borderId="25" xfId="0" applyNumberFormat="1" applyFont="1" applyFill="1" applyBorder="1" applyAlignment="1">
      <alignment wrapText="1"/>
    </xf>
    <xf numFmtId="49" fontId="39" fillId="5" borderId="26" xfId="0" applyNumberFormat="1" applyFont="1" applyFill="1" applyBorder="1" applyAlignment="1">
      <alignment wrapText="1"/>
    </xf>
    <xf numFmtId="44" fontId="39" fillId="5" borderId="26" xfId="5" applyNumberFormat="1" applyFont="1" applyFill="1" applyBorder="1" applyAlignment="1">
      <alignment horizontal="right" wrapText="1"/>
    </xf>
    <xf numFmtId="44" fontId="39" fillId="5" borderId="29" xfId="5" applyNumberFormat="1" applyFont="1" applyFill="1" applyBorder="1" applyAlignment="1">
      <alignment horizontal="right" wrapText="1"/>
    </xf>
    <xf numFmtId="49" fontId="39" fillId="5" borderId="23" xfId="0" applyNumberFormat="1" applyFont="1" applyFill="1" applyBorder="1" applyAlignment="1">
      <alignment wrapText="1"/>
    </xf>
    <xf numFmtId="49" fontId="39" fillId="5" borderId="15" xfId="0" applyNumberFormat="1" applyFont="1" applyFill="1" applyBorder="1" applyAlignment="1">
      <alignment wrapText="1"/>
    </xf>
    <xf numFmtId="44" fontId="39" fillId="5" borderId="15" xfId="5" applyNumberFormat="1" applyFont="1" applyFill="1" applyBorder="1" applyAlignment="1">
      <alignment horizontal="right" wrapText="1"/>
    </xf>
    <xf numFmtId="44" fontId="39" fillId="5" borderId="24" xfId="5" applyNumberFormat="1" applyFont="1" applyFill="1" applyBorder="1" applyAlignment="1">
      <alignment horizontal="right" wrapText="1"/>
    </xf>
    <xf numFmtId="49" fontId="44" fillId="0" borderId="21" xfId="0" applyNumberFormat="1" applyFont="1" applyBorder="1" applyAlignment="1">
      <alignment vertical="center" wrapText="1"/>
    </xf>
    <xf numFmtId="43" fontId="44" fillId="0" borderId="0" xfId="5" applyFont="1" applyAlignment="1">
      <alignment vertical="center" wrapText="1"/>
    </xf>
    <xf numFmtId="43" fontId="44" fillId="2" borderId="0" xfId="5" applyFont="1" applyFill="1" applyAlignment="1">
      <alignment vertical="center" wrapText="1"/>
    </xf>
    <xf numFmtId="0" fontId="44" fillId="2" borderId="0" xfId="0" applyFont="1" applyFill="1" applyAlignment="1">
      <alignment vertical="center" wrapText="1"/>
    </xf>
    <xf numFmtId="49" fontId="44" fillId="0" borderId="22" xfId="0" applyNumberFormat="1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43" fontId="43" fillId="0" borderId="28" xfId="5" applyFont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43" fontId="42" fillId="0" borderId="0" xfId="5" applyFont="1" applyAlignment="1">
      <alignment vertical="center" wrapText="1"/>
    </xf>
    <xf numFmtId="43" fontId="42" fillId="0" borderId="0" xfId="5" applyFont="1" applyFill="1" applyBorder="1" applyAlignment="1">
      <alignment vertical="center" wrapText="1"/>
    </xf>
    <xf numFmtId="0" fontId="46" fillId="0" borderId="34" xfId="0" applyFont="1" applyBorder="1" applyAlignment="1">
      <alignment vertical="top" wrapText="1" readingOrder="1"/>
    </xf>
    <xf numFmtId="49" fontId="43" fillId="6" borderId="23" xfId="0" applyNumberFormat="1" applyFont="1" applyFill="1" applyBorder="1" applyAlignment="1">
      <alignment wrapText="1"/>
    </xf>
    <xf numFmtId="49" fontId="43" fillId="6" borderId="15" xfId="0" applyNumberFormat="1" applyFont="1" applyFill="1" applyBorder="1" applyAlignment="1">
      <alignment wrapText="1"/>
    </xf>
    <xf numFmtId="44" fontId="43" fillId="6" borderId="15" xfId="5" applyNumberFormat="1" applyFont="1" applyFill="1" applyBorder="1" applyAlignment="1">
      <alignment horizontal="right" wrapText="1"/>
    </xf>
    <xf numFmtId="44" fontId="43" fillId="6" borderId="24" xfId="5" applyNumberFormat="1" applyFont="1" applyFill="1" applyBorder="1" applyAlignment="1">
      <alignment horizontal="right" wrapText="1"/>
    </xf>
    <xf numFmtId="49" fontId="43" fillId="3" borderId="21" xfId="0" applyNumberFormat="1" applyFont="1" applyFill="1" applyBorder="1" applyAlignment="1">
      <alignment vertical="center" wrapText="1"/>
    </xf>
    <xf numFmtId="49" fontId="43" fillId="3" borderId="22" xfId="0" applyNumberFormat="1" applyFont="1" applyFill="1" applyBorder="1" applyAlignment="1">
      <alignment vertical="center" wrapText="1"/>
    </xf>
    <xf numFmtId="0" fontId="15" fillId="0" borderId="34" xfId="0" applyFont="1" applyBorder="1" applyAlignment="1">
      <alignment vertical="top" wrapText="1" readingOrder="1"/>
    </xf>
    <xf numFmtId="49" fontId="42" fillId="0" borderId="23" xfId="0" applyNumberFormat="1" applyFont="1" applyBorder="1" applyAlignment="1">
      <alignment wrapText="1"/>
    </xf>
    <xf numFmtId="49" fontId="42" fillId="0" borderId="15" xfId="0" applyNumberFormat="1" applyFont="1" applyBorder="1" applyAlignment="1">
      <alignment wrapText="1"/>
    </xf>
    <xf numFmtId="0" fontId="15" fillId="0" borderId="35" xfId="0" applyFont="1" applyBorder="1" applyAlignment="1">
      <alignment vertical="top" wrapText="1" readingOrder="1"/>
    </xf>
    <xf numFmtId="44" fontId="15" fillId="0" borderId="35" xfId="0" applyNumberFormat="1" applyFont="1" applyBorder="1" applyAlignment="1">
      <alignment vertical="top" wrapText="1" readingOrder="1"/>
    </xf>
    <xf numFmtId="44" fontId="39" fillId="4" borderId="15" xfId="0" applyNumberFormat="1" applyFont="1" applyFill="1" applyBorder="1" applyAlignment="1">
      <alignment horizontal="right" wrapText="1"/>
    </xf>
    <xf numFmtId="0" fontId="38" fillId="0" borderId="0" xfId="1" applyFont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11" xfId="7" applyFont="1" applyBorder="1" applyAlignment="1">
      <alignment horizontal="center"/>
    </xf>
    <xf numFmtId="49" fontId="0" fillId="0" borderId="2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4" fontId="0" fillId="2" borderId="0" xfId="0" applyNumberFormat="1" applyFill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49" fontId="48" fillId="3" borderId="21" xfId="0" applyNumberFormat="1" applyFont="1" applyFill="1" applyBorder="1" applyAlignment="1">
      <alignment vertical="center" wrapText="1"/>
    </xf>
    <xf numFmtId="49" fontId="48" fillId="3" borderId="22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4" fontId="47" fillId="0" borderId="26" xfId="0" applyNumberFormat="1" applyFont="1" applyBorder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44" fontId="39" fillId="4" borderId="24" xfId="0" applyNumberFormat="1" applyFont="1" applyFill="1" applyBorder="1" applyAlignment="1">
      <alignment horizontal="right" wrapText="1"/>
    </xf>
    <xf numFmtId="49" fontId="50" fillId="0" borderId="23" xfId="0" applyNumberFormat="1" applyFont="1" applyBorder="1" applyAlignment="1">
      <alignment wrapText="1"/>
    </xf>
    <xf numFmtId="49" fontId="50" fillId="0" borderId="15" xfId="0" applyNumberFormat="1" applyFont="1" applyBorder="1" applyAlignment="1">
      <alignment wrapText="1"/>
    </xf>
    <xf numFmtId="44" fontId="50" fillId="0" borderId="15" xfId="0" applyNumberFormat="1" applyFont="1" applyBorder="1" applyAlignment="1">
      <alignment horizontal="right" wrapText="1"/>
    </xf>
    <xf numFmtId="44" fontId="50" fillId="0" borderId="24" xfId="0" applyNumberFormat="1" applyFont="1" applyBorder="1" applyAlignment="1">
      <alignment horizontal="right" wrapText="1"/>
    </xf>
    <xf numFmtId="44" fontId="49" fillId="0" borderId="0" xfId="0" applyNumberFormat="1" applyFont="1" applyAlignment="1">
      <alignment vertical="center" wrapText="1"/>
    </xf>
    <xf numFmtId="0" fontId="0" fillId="0" borderId="15" xfId="0" applyBorder="1"/>
    <xf numFmtId="44" fontId="0" fillId="0" borderId="15" xfId="0" applyNumberFormat="1" applyBorder="1"/>
    <xf numFmtId="0" fontId="49" fillId="0" borderId="15" xfId="0" applyFont="1" applyBorder="1" applyAlignment="1">
      <alignment vertical="center" wrapText="1"/>
    </xf>
    <xf numFmtId="41" fontId="49" fillId="0" borderId="15" xfId="6" applyFont="1" applyFill="1" applyBorder="1" applyAlignment="1">
      <alignment vertical="center" wrapText="1"/>
    </xf>
    <xf numFmtId="44" fontId="49" fillId="0" borderId="15" xfId="6" applyNumberFormat="1" applyFont="1" applyFill="1" applyBorder="1" applyAlignment="1">
      <alignment vertical="center" wrapText="1"/>
    </xf>
    <xf numFmtId="41" fontId="49" fillId="0" borderId="0" xfId="6" applyFont="1" applyFill="1" applyBorder="1" applyAlignment="1">
      <alignment vertical="center" wrapText="1"/>
    </xf>
    <xf numFmtId="44" fontId="49" fillId="0" borderId="0" xfId="6" applyNumberFormat="1" applyFont="1" applyFill="1" applyBorder="1" applyAlignment="1">
      <alignment vertical="center" wrapText="1"/>
    </xf>
    <xf numFmtId="49" fontId="43" fillId="0" borderId="23" xfId="0" applyNumberFormat="1" applyFont="1" applyFill="1" applyBorder="1" applyAlignment="1">
      <alignment wrapText="1"/>
    </xf>
    <xf numFmtId="49" fontId="43" fillId="0" borderId="15" xfId="0" applyNumberFormat="1" applyFont="1" applyFill="1" applyBorder="1" applyAlignment="1">
      <alignment wrapText="1"/>
    </xf>
    <xf numFmtId="49" fontId="42" fillId="0" borderId="23" xfId="0" applyNumberFormat="1" applyFont="1" applyFill="1" applyBorder="1" applyAlignment="1">
      <alignment wrapText="1"/>
    </xf>
    <xf numFmtId="49" fontId="42" fillId="0" borderId="15" xfId="0" applyNumberFormat="1" applyFont="1" applyFill="1" applyBorder="1" applyAlignment="1">
      <alignment wrapText="1"/>
    </xf>
    <xf numFmtId="0" fontId="42" fillId="0" borderId="15" xfId="0" applyFont="1" applyFill="1" applyBorder="1" applyAlignment="1">
      <alignment vertical="center" wrapText="1"/>
    </xf>
    <xf numFmtId="43" fontId="42" fillId="0" borderId="15" xfId="5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43" fontId="43" fillId="0" borderId="15" xfId="5" applyFont="1" applyFill="1" applyBorder="1" applyAlignment="1">
      <alignment vertical="center" wrapText="1"/>
    </xf>
    <xf numFmtId="0" fontId="43" fillId="6" borderId="15" xfId="0" applyFont="1" applyFill="1" applyBorder="1" applyAlignment="1">
      <alignment vertical="center" wrapText="1"/>
    </xf>
    <xf numFmtId="43" fontId="43" fillId="6" borderId="15" xfId="5" applyFont="1" applyFill="1" applyBorder="1" applyAlignment="1">
      <alignment vertical="center" wrapText="1"/>
    </xf>
    <xf numFmtId="0" fontId="42" fillId="0" borderId="23" xfId="0" applyFont="1" applyFill="1" applyBorder="1" applyAlignment="1">
      <alignment vertical="center" wrapText="1"/>
    </xf>
    <xf numFmtId="43" fontId="42" fillId="0" borderId="24" xfId="5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wrapText="1"/>
    </xf>
    <xf numFmtId="43" fontId="43" fillId="0" borderId="24" xfId="5" applyFont="1" applyFill="1" applyBorder="1" applyAlignment="1">
      <alignment vertical="center" wrapText="1"/>
    </xf>
    <xf numFmtId="0" fontId="43" fillId="6" borderId="23" xfId="0" applyFont="1" applyFill="1" applyBorder="1" applyAlignment="1">
      <alignment vertical="center" wrapText="1"/>
    </xf>
    <xf numFmtId="43" fontId="43" fillId="6" borderId="24" xfId="5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 wrapText="1"/>
    </xf>
    <xf numFmtId="43" fontId="42" fillId="0" borderId="31" xfId="5" applyFont="1" applyFill="1" applyBorder="1" applyAlignment="1">
      <alignment vertical="center" wrapText="1"/>
    </xf>
    <xf numFmtId="43" fontId="42" fillId="0" borderId="32" xfId="5" applyFont="1" applyFill="1" applyBorder="1" applyAlignment="1">
      <alignment vertical="center" wrapText="1"/>
    </xf>
    <xf numFmtId="49" fontId="45" fillId="0" borderId="23" xfId="0" applyNumberFormat="1" applyFont="1" applyBorder="1" applyAlignment="1">
      <alignment wrapText="1"/>
    </xf>
    <xf numFmtId="49" fontId="45" fillId="0" borderId="15" xfId="0" applyNumberFormat="1" applyFont="1" applyBorder="1" applyAlignment="1">
      <alignment wrapText="1"/>
    </xf>
    <xf numFmtId="44" fontId="45" fillId="0" borderId="15" xfId="0" applyNumberFormat="1" applyFont="1" applyBorder="1" applyAlignment="1">
      <alignment horizontal="right" wrapText="1"/>
    </xf>
    <xf numFmtId="44" fontId="45" fillId="0" borderId="24" xfId="0" applyNumberFormat="1" applyFont="1" applyBorder="1" applyAlignment="1">
      <alignment horizontal="right" wrapText="1"/>
    </xf>
    <xf numFmtId="0" fontId="51" fillId="0" borderId="15" xfId="0" applyFont="1" applyBorder="1"/>
    <xf numFmtId="44" fontId="51" fillId="0" borderId="15" xfId="0" applyNumberFormat="1" applyFont="1" applyBorder="1"/>
    <xf numFmtId="0" fontId="52" fillId="0" borderId="15" xfId="0" applyFont="1" applyBorder="1" applyAlignment="1">
      <alignment vertical="center" wrapText="1"/>
    </xf>
    <xf numFmtId="41" fontId="52" fillId="0" borderId="15" xfId="6" applyFont="1" applyFill="1" applyBorder="1" applyAlignment="1">
      <alignment vertical="center" wrapText="1"/>
    </xf>
    <xf numFmtId="44" fontId="52" fillId="0" borderId="15" xfId="6" applyNumberFormat="1" applyFont="1" applyFill="1" applyBorder="1" applyAlignment="1">
      <alignment vertical="center" wrapText="1"/>
    </xf>
    <xf numFmtId="49" fontId="45" fillId="6" borderId="23" xfId="0" applyNumberFormat="1" applyFont="1" applyFill="1" applyBorder="1" applyAlignment="1">
      <alignment wrapText="1"/>
    </xf>
    <xf numFmtId="49" fontId="45" fillId="6" borderId="15" xfId="0" applyNumberFormat="1" applyFont="1" applyFill="1" applyBorder="1" applyAlignment="1">
      <alignment wrapText="1"/>
    </xf>
    <xf numFmtId="44" fontId="45" fillId="6" borderId="15" xfId="0" applyNumberFormat="1" applyFont="1" applyFill="1" applyBorder="1" applyAlignment="1">
      <alignment horizontal="right" wrapText="1"/>
    </xf>
    <xf numFmtId="44" fontId="45" fillId="6" borderId="24" xfId="0" applyNumberFormat="1" applyFont="1" applyFill="1" applyBorder="1" applyAlignment="1">
      <alignment horizontal="right" wrapText="1"/>
    </xf>
  </cellXfs>
  <cellStyles count="9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3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6" name="2 Imagen">
          <a:extLst>
            <a:ext uri="{FF2B5EF4-FFF2-40B4-BE49-F238E27FC236}">
              <a16:creationId xmlns:a16="http://schemas.microsoft.com/office/drawing/2014/main" id="{0A35EB14-FD0D-4CF5-93D9-2F06CFC9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7" name="2 Imagen">
          <a:extLst>
            <a:ext uri="{FF2B5EF4-FFF2-40B4-BE49-F238E27FC236}">
              <a16:creationId xmlns:a16="http://schemas.microsoft.com/office/drawing/2014/main" id="{DA0FC4CD-0122-4625-A7A6-0D2E851E5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8" name="2 Imagen">
          <a:extLst>
            <a:ext uri="{FF2B5EF4-FFF2-40B4-BE49-F238E27FC236}">
              <a16:creationId xmlns:a16="http://schemas.microsoft.com/office/drawing/2014/main" id="{C5AC6D9F-9B68-4205-BFBD-25073092A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9" name="2 Imagen">
          <a:extLst>
            <a:ext uri="{FF2B5EF4-FFF2-40B4-BE49-F238E27FC236}">
              <a16:creationId xmlns:a16="http://schemas.microsoft.com/office/drawing/2014/main" id="{C48FA408-78E6-414E-ABA9-2034F72F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O98"/>
  <sheetViews>
    <sheetView topLeftCell="B9" zoomScale="84" zoomScaleNormal="84" workbookViewId="0">
      <selection activeCell="B14" sqref="B14"/>
    </sheetView>
  </sheetViews>
  <sheetFormatPr baseColWidth="10" defaultColWidth="11.42578125" defaultRowHeight="11.25" outlineLevelCol="1"/>
  <cols>
    <col min="1" max="1" width="13.5703125" style="140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40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8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53"/>
      <c r="B1" s="23" t="s">
        <v>0</v>
      </c>
      <c r="C1" s="255" t="s">
        <v>1</v>
      </c>
      <c r="D1" s="256"/>
      <c r="E1" s="256"/>
      <c r="F1" s="256"/>
      <c r="G1" s="256"/>
      <c r="H1" s="257" t="s">
        <v>2</v>
      </c>
      <c r="I1" s="258"/>
      <c r="J1" s="24" t="s">
        <v>3</v>
      </c>
      <c r="K1" s="1"/>
      <c r="L1" s="2"/>
    </row>
    <row r="2" spans="1:12" ht="32.1" customHeight="1">
      <c r="A2" s="254"/>
      <c r="B2" s="25" t="s">
        <v>4</v>
      </c>
      <c r="C2" s="259" t="s">
        <v>5</v>
      </c>
      <c r="D2" s="260"/>
      <c r="E2" s="260"/>
      <c r="F2" s="260"/>
      <c r="G2" s="260"/>
      <c r="H2" s="261" t="s">
        <v>6</v>
      </c>
      <c r="I2" s="262"/>
      <c r="J2" s="26" t="s">
        <v>7</v>
      </c>
      <c r="K2" s="4"/>
      <c r="L2" s="5"/>
    </row>
    <row r="3" spans="1:12" ht="12" thickBo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7"/>
    </row>
    <row r="4" spans="1:12">
      <c r="A4" s="133"/>
      <c r="B4" s="81"/>
      <c r="C4" s="81"/>
      <c r="D4" s="107"/>
      <c r="E4" s="81"/>
      <c r="F4" s="107"/>
      <c r="G4" s="141"/>
      <c r="H4" s="81"/>
      <c r="I4" s="82"/>
      <c r="J4" s="81"/>
      <c r="K4" s="81"/>
      <c r="L4" s="83"/>
    </row>
    <row r="5" spans="1:12" ht="12.75">
      <c r="A5" s="134"/>
      <c r="B5" s="263" t="s">
        <v>8</v>
      </c>
      <c r="C5" s="263"/>
      <c r="D5" s="263"/>
      <c r="E5" s="263"/>
      <c r="F5" s="263"/>
      <c r="G5" s="263"/>
      <c r="H5" s="263"/>
      <c r="I5" s="263"/>
      <c r="J5" s="263"/>
      <c r="K5" s="263"/>
      <c r="L5" s="264"/>
    </row>
    <row r="6" spans="1:12">
      <c r="A6" s="134"/>
      <c r="B6" s="251" t="s">
        <v>9</v>
      </c>
      <c r="C6" s="251"/>
      <c r="D6" s="251"/>
      <c r="E6" s="251"/>
      <c r="F6" s="251"/>
      <c r="G6" s="251"/>
      <c r="H6" s="251"/>
      <c r="I6" s="251"/>
      <c r="J6" s="251"/>
      <c r="K6" s="251"/>
      <c r="L6" s="252"/>
    </row>
    <row r="7" spans="1:12">
      <c r="A7" s="134"/>
      <c r="B7" s="186"/>
      <c r="C7" s="186"/>
      <c r="D7" s="119"/>
      <c r="E7" s="6"/>
      <c r="F7" s="108"/>
      <c r="L7" s="7"/>
    </row>
    <row r="8" spans="1:12">
      <c r="A8" s="134"/>
      <c r="B8" s="186"/>
      <c r="C8" s="186"/>
      <c r="D8" s="119"/>
      <c r="E8" s="6"/>
      <c r="F8" s="108"/>
      <c r="L8" s="7"/>
    </row>
    <row r="9" spans="1:12">
      <c r="A9" s="134"/>
      <c r="B9" s="186"/>
      <c r="C9" s="186"/>
      <c r="D9" s="119"/>
      <c r="E9" s="6"/>
      <c r="F9" s="108"/>
      <c r="L9" s="7"/>
    </row>
    <row r="10" spans="1:12" ht="16.5" customHeight="1">
      <c r="A10" s="134"/>
      <c r="B10" s="186"/>
      <c r="C10" s="186"/>
      <c r="D10" s="119"/>
      <c r="E10" s="6"/>
      <c r="F10" s="108"/>
      <c r="L10" s="7"/>
    </row>
    <row r="11" spans="1:12" s="22" customFormat="1" ht="25.5">
      <c r="A11" s="135"/>
      <c r="B11" s="187" t="s">
        <v>10</v>
      </c>
      <c r="C11" s="187"/>
      <c r="D11" s="130" t="s">
        <v>853</v>
      </c>
      <c r="E11" s="20"/>
      <c r="F11" s="109" t="s">
        <v>854</v>
      </c>
      <c r="G11" s="188"/>
      <c r="H11" s="187" t="s">
        <v>10</v>
      </c>
      <c r="I11" s="189" t="s">
        <v>11</v>
      </c>
      <c r="J11" s="129" t="str">
        <f>+D11</f>
        <v>NOVIEMBRE DE 2022</v>
      </c>
      <c r="K11" s="20"/>
      <c r="L11" s="21" t="str">
        <f>+F11</f>
        <v>NOVIEMBRE DE 2021</v>
      </c>
    </row>
    <row r="12" spans="1:12">
      <c r="A12" s="134"/>
      <c r="C12" s="190"/>
      <c r="D12" s="120"/>
      <c r="E12" s="8"/>
      <c r="F12" s="110"/>
      <c r="L12" s="7"/>
    </row>
    <row r="13" spans="1:12" ht="12.75">
      <c r="A13" s="134"/>
      <c r="B13" s="191" t="s">
        <v>12</v>
      </c>
      <c r="C13" s="191"/>
      <c r="D13" s="95"/>
      <c r="E13" s="9"/>
      <c r="F13" s="111"/>
      <c r="H13" s="191" t="s">
        <v>13</v>
      </c>
      <c r="I13" s="192"/>
      <c r="J13" s="9"/>
      <c r="K13" s="9"/>
      <c r="L13" s="10"/>
    </row>
    <row r="14" spans="1:12" ht="12.75">
      <c r="A14" s="134"/>
      <c r="B14" s="191"/>
      <c r="C14" s="191"/>
      <c r="D14" s="93"/>
      <c r="E14" s="9"/>
      <c r="F14" s="111"/>
      <c r="H14" s="191"/>
      <c r="I14" s="192"/>
      <c r="J14" s="9"/>
      <c r="K14" s="9"/>
      <c r="L14" s="10"/>
    </row>
    <row r="15" spans="1:12" ht="13.5" thickBot="1">
      <c r="A15" s="134"/>
      <c r="B15" s="193" t="s">
        <v>14</v>
      </c>
      <c r="C15" s="191"/>
      <c r="D15" s="92">
        <f>+D16+D19+D25+D23</f>
        <v>15075132237.209999</v>
      </c>
      <c r="E15" s="9"/>
      <c r="F15" s="92">
        <f>+F16+F19+F25+F23</f>
        <v>13446627681.98</v>
      </c>
      <c r="H15" s="193" t="s">
        <v>15</v>
      </c>
      <c r="I15" s="192"/>
      <c r="J15" s="92">
        <f>+J16+J22+J24</f>
        <v>3637592771.6499996</v>
      </c>
      <c r="K15" s="93"/>
      <c r="L15" s="94">
        <f>+L16+L22</f>
        <v>1224424523.8800001</v>
      </c>
    </row>
    <row r="16" spans="1:12" ht="12.75">
      <c r="A16" s="136" t="s">
        <v>16</v>
      </c>
      <c r="B16" s="144" t="s">
        <v>17</v>
      </c>
      <c r="C16" s="191"/>
      <c r="D16" s="106">
        <f>+SUM(D17:D18)</f>
        <v>888115126.95000005</v>
      </c>
      <c r="E16" s="9"/>
      <c r="F16" s="106">
        <f>+SUM(F17:F18)</f>
        <v>695207475.62</v>
      </c>
      <c r="G16" s="194" t="s">
        <v>18</v>
      </c>
      <c r="H16" s="144" t="s">
        <v>19</v>
      </c>
      <c r="I16" s="195"/>
      <c r="J16" s="95">
        <f>+J17+J18+J19+J20+J21</f>
        <v>151056459.19999999</v>
      </c>
      <c r="K16" s="93"/>
      <c r="L16" s="96">
        <f>+L17+L18+L19+L20+L21</f>
        <v>153877347</v>
      </c>
    </row>
    <row r="17" spans="1:14" ht="12.75">
      <c r="A17" s="137" t="s">
        <v>20</v>
      </c>
      <c r="B17" s="145" t="s">
        <v>21</v>
      </c>
      <c r="C17" s="191"/>
      <c r="D17" s="11">
        <f>+VLOOKUP(A17,'NOVIEMBRE 2022'!$A$7:$H$500,7,0)</f>
        <v>12000000</v>
      </c>
      <c r="E17" s="9"/>
      <c r="F17" s="112">
        <f>+VLOOKUP(A17,'NOVIEMBRE 2021'!$A$7:$H$389,7,0)</f>
        <v>10000000</v>
      </c>
      <c r="G17" s="196" t="s">
        <v>22</v>
      </c>
      <c r="H17" s="145" t="s">
        <v>23</v>
      </c>
      <c r="I17" s="192"/>
      <c r="J17" s="11">
        <f>+VLOOKUP(G17,'NOVIEMBRE 2022'!$A$7:$H$500,7,0)</f>
        <v>58392361.200000003</v>
      </c>
      <c r="K17" s="93"/>
      <c r="L17" s="149">
        <f>+VLOOKUP(G17,'NOVIEMBRE 2021'!$A$7:$H$389,7,0)</f>
        <v>0</v>
      </c>
    </row>
    <row r="18" spans="1:14" ht="12.75">
      <c r="A18" s="137" t="s">
        <v>24</v>
      </c>
      <c r="B18" s="145" t="s">
        <v>25</v>
      </c>
      <c r="C18" s="191"/>
      <c r="D18" s="11">
        <f>+VLOOKUP(A18,'NOVIEMBRE 2022'!$A$7:$H$500,7,0)</f>
        <v>876115126.95000005</v>
      </c>
      <c r="E18" s="9"/>
      <c r="F18" s="112">
        <f>+VLOOKUP(A18,'NOVIEMBRE 2021'!$A$7:$H$389,7,0)</f>
        <v>685207475.62</v>
      </c>
      <c r="G18" s="196" t="s">
        <v>26</v>
      </c>
      <c r="H18" s="145" t="s">
        <v>27</v>
      </c>
      <c r="I18" s="192"/>
      <c r="J18" s="11">
        <f>+VLOOKUP(G18,'NOVIEMBRE 2022'!$A$7:$H$500,7,0)</f>
        <v>11043364</v>
      </c>
      <c r="K18" s="93"/>
      <c r="L18" s="149">
        <f>+VLOOKUP(G18,'NOVIEMBRE 2021'!$A$7:$H$389,7,0)</f>
        <v>7677377</v>
      </c>
    </row>
    <row r="19" spans="1:14" ht="12.75">
      <c r="A19" s="136" t="s">
        <v>28</v>
      </c>
      <c r="B19" s="144" t="s">
        <v>29</v>
      </c>
      <c r="C19" s="191"/>
      <c r="D19" s="106">
        <f>+SUM(D20:D22)</f>
        <v>3143941759.0799999</v>
      </c>
      <c r="E19" s="9"/>
      <c r="F19" s="106">
        <f>+SUM(F20:F22)</f>
        <v>4239854916.9000001</v>
      </c>
      <c r="G19" s="196" t="s">
        <v>30</v>
      </c>
      <c r="H19" s="145" t="s">
        <v>31</v>
      </c>
      <c r="I19" s="192"/>
      <c r="J19" s="11">
        <f>+VLOOKUP(G19,'NOVIEMBRE 2022'!$A$7:$H$500,7,0)</f>
        <v>3465071</v>
      </c>
      <c r="K19" s="93"/>
      <c r="L19" s="149">
        <f>+VLOOKUP(G19,'NOVIEMBRE 2021'!$A$7:$H$389,7,0)</f>
        <v>20700</v>
      </c>
    </row>
    <row r="20" spans="1:14" ht="12.75">
      <c r="A20" s="137" t="s">
        <v>32</v>
      </c>
      <c r="B20" s="145" t="s">
        <v>33</v>
      </c>
      <c r="C20" s="191"/>
      <c r="D20" s="11">
        <f>+VLOOKUP(A20,'NOVIEMBRE 2022'!$A$7:$H$500,7,0)</f>
        <v>3134304943.0799999</v>
      </c>
      <c r="E20" s="9"/>
      <c r="F20" s="112">
        <f>+VLOOKUP(A20,'NOVIEMBRE 2021'!$A$7:$H$389,7,0)</f>
        <v>4186498856</v>
      </c>
      <c r="G20" s="196" t="s">
        <v>34</v>
      </c>
      <c r="H20" s="145" t="s">
        <v>35</v>
      </c>
      <c r="I20" s="192"/>
      <c r="J20" s="11">
        <f>+VLOOKUP(G20,'NOVIEMBRE 2022'!$A$7:$H$500,7,0)</f>
        <v>77952956</v>
      </c>
      <c r="K20" s="93"/>
      <c r="L20" s="149">
        <f>+VLOOKUP(G20,'NOVIEMBRE 2021'!$A$7:$H$389,7,0)</f>
        <v>146179270</v>
      </c>
    </row>
    <row r="21" spans="1:14" ht="12.75">
      <c r="A21" s="137" t="s">
        <v>36</v>
      </c>
      <c r="B21" s="145" t="s">
        <v>37</v>
      </c>
      <c r="C21" s="191"/>
      <c r="D21" s="11">
        <f>+VLOOKUP(A21,'NOVIEMBRE 2022'!$A$7:$H$500,7,0)</f>
        <v>9636816</v>
      </c>
      <c r="E21" s="9"/>
      <c r="F21" s="112">
        <f>+VLOOKUP(A21,'NOVIEMBRE 2021'!$A$7:$H$389,7,0)</f>
        <v>53356060.899999999</v>
      </c>
      <c r="G21" s="196" t="s">
        <v>38</v>
      </c>
      <c r="H21" s="145" t="s">
        <v>39</v>
      </c>
      <c r="I21" s="192"/>
      <c r="J21" s="11">
        <f>+VLOOKUP(G21,'NOVIEMBRE 2022'!$A$7:$H$500,7,0)</f>
        <v>202707</v>
      </c>
      <c r="K21" s="93"/>
      <c r="L21" s="149">
        <f>+VLOOKUP(G21,'NOVIEMBRE 2021'!$A$7:$H$389,7,0)</f>
        <v>0</v>
      </c>
    </row>
    <row r="22" spans="1:14" ht="12.75">
      <c r="A22" s="137" t="s">
        <v>40</v>
      </c>
      <c r="B22" s="145" t="s">
        <v>41</v>
      </c>
      <c r="C22" s="191"/>
      <c r="D22" s="11">
        <f>+VLOOKUP(A22,'NOVIEMBRE 2022'!$A$7:$H$500,7,0)</f>
        <v>0</v>
      </c>
      <c r="E22" s="9"/>
      <c r="F22" s="112">
        <f>+VLOOKUP(A22,'NOVIEMBRE 2021'!$A$7:$H$389,7,0)</f>
        <v>0</v>
      </c>
      <c r="G22" s="194" t="s">
        <v>42</v>
      </c>
      <c r="H22" s="144" t="s">
        <v>43</v>
      </c>
      <c r="I22" s="197"/>
      <c r="J22" s="97">
        <f>+J23</f>
        <v>1594581762.6199999</v>
      </c>
      <c r="K22" s="93"/>
      <c r="L22" s="98">
        <f>+L23</f>
        <v>1070547176.88</v>
      </c>
    </row>
    <row r="23" spans="1:14" ht="12.75">
      <c r="A23" s="137">
        <v>15</v>
      </c>
      <c r="B23" s="144" t="s">
        <v>44</v>
      </c>
      <c r="C23" s="191"/>
      <c r="D23" s="106">
        <f>+SUM(D24)</f>
        <v>0</v>
      </c>
      <c r="E23" s="9"/>
      <c r="F23" s="106">
        <f>+SUM(F24)</f>
        <v>0</v>
      </c>
      <c r="G23" s="196" t="s">
        <v>45</v>
      </c>
      <c r="H23" s="145" t="s">
        <v>46</v>
      </c>
      <c r="I23" s="192"/>
      <c r="J23" s="11">
        <f>+VLOOKUP(G23,'NOVIEMBRE 2022'!$A$7:$H$500,7,0)</f>
        <v>1594581762.6199999</v>
      </c>
      <c r="K23" s="93"/>
      <c r="L23" s="149">
        <f>+VLOOKUP(G23,'NOVIEMBRE 2021'!$A$7:$H$389,7,0)</f>
        <v>1070547176.88</v>
      </c>
    </row>
    <row r="24" spans="1:14" ht="12.75">
      <c r="A24" s="143" t="s">
        <v>47</v>
      </c>
      <c r="B24" s="145" t="s">
        <v>48</v>
      </c>
      <c r="C24" s="191"/>
      <c r="D24" s="11">
        <f>+VLOOKUP(A24,'NOVIEMBRE 2022'!$A$7:$H$500,7,0)</f>
        <v>0</v>
      </c>
      <c r="E24" s="9"/>
      <c r="F24" s="112">
        <v>0</v>
      </c>
      <c r="G24" s="196" t="s">
        <v>49</v>
      </c>
      <c r="H24" s="144" t="s">
        <v>50</v>
      </c>
      <c r="I24" s="197"/>
      <c r="J24" s="198">
        <f>+SUM(J25)</f>
        <v>1891954549.8299999</v>
      </c>
      <c r="K24" s="93"/>
      <c r="L24" s="150">
        <f>+SUM(L25)</f>
        <v>0</v>
      </c>
    </row>
    <row r="25" spans="1:14" ht="12.75">
      <c r="A25" s="136" t="s">
        <v>51</v>
      </c>
      <c r="B25" s="144" t="s">
        <v>52</v>
      </c>
      <c r="C25" s="191"/>
      <c r="D25" s="106">
        <f>+SUM(D26:D30)</f>
        <v>11043075351.18</v>
      </c>
      <c r="E25" s="9"/>
      <c r="F25" s="106">
        <f>+SUM(F26:F30)</f>
        <v>8511565289.46</v>
      </c>
      <c r="G25" s="196" t="s">
        <v>53</v>
      </c>
      <c r="H25" s="145" t="s">
        <v>54</v>
      </c>
      <c r="I25" s="192"/>
      <c r="J25" s="11">
        <f>+VLOOKUP(G25,'NOVIEMBRE 2022'!$A$7:$H$500,7,0)</f>
        <v>1891954549.8299999</v>
      </c>
      <c r="K25" s="93"/>
      <c r="L25" s="149">
        <v>0</v>
      </c>
    </row>
    <row r="26" spans="1:14" ht="12.75">
      <c r="A26" s="137" t="s">
        <v>55</v>
      </c>
      <c r="B26" s="145" t="s">
        <v>56</v>
      </c>
      <c r="C26" s="191"/>
      <c r="D26" s="11">
        <f>+VLOOKUP(A26,'NOVIEMBRE 2022'!$A$7:$H$500,7,0)</f>
        <v>157097589.03</v>
      </c>
      <c r="E26" s="9"/>
      <c r="F26" s="112">
        <f>+VLOOKUP(A26,'NOVIEMBRE 2021'!$A$7:$H$389,7,0)</f>
        <v>50916481.649999999</v>
      </c>
      <c r="L26" s="7"/>
    </row>
    <row r="27" spans="1:14" ht="12.75">
      <c r="A27" s="137" t="s">
        <v>57</v>
      </c>
      <c r="B27" s="145" t="s">
        <v>58</v>
      </c>
      <c r="C27" s="191"/>
      <c r="D27" s="11">
        <f>+VLOOKUP(A27,'NOVIEMBRE 2022'!$A$7:$H$500,7,0)</f>
        <v>4882141</v>
      </c>
      <c r="E27" s="9"/>
      <c r="F27" s="112">
        <f>+VLOOKUP(A27,'NOVIEMBRE 2021'!$A$7:$H$389,7,0)</f>
        <v>52430612</v>
      </c>
      <c r="L27" s="7"/>
    </row>
    <row r="28" spans="1:14" ht="12.75">
      <c r="A28" s="137" t="s">
        <v>59</v>
      </c>
      <c r="B28" s="145" t="s">
        <v>60</v>
      </c>
      <c r="C28" s="191"/>
      <c r="D28" s="11">
        <f>+VLOOKUP(A28,'NOVIEMBRE 2022'!$A$7:$H$500,7,0)</f>
        <v>10486927238.51</v>
      </c>
      <c r="E28" s="9"/>
      <c r="F28" s="112">
        <f>+VLOOKUP(A28,'NOVIEMBRE 2021'!$A$7:$H$389,7,0)</f>
        <v>8006056858.8199997</v>
      </c>
      <c r="G28" s="196" t="s">
        <v>38</v>
      </c>
      <c r="L28" s="7"/>
    </row>
    <row r="29" spans="1:14" ht="13.5" thickBot="1">
      <c r="A29" s="137" t="s">
        <v>61</v>
      </c>
      <c r="B29" s="145" t="s">
        <v>62</v>
      </c>
      <c r="C29" s="191"/>
      <c r="D29" s="11">
        <f>+VLOOKUP(A29,'NOVIEMBRE 2022'!$A$7:$H$500,7,0)</f>
        <v>394168382.63999999</v>
      </c>
      <c r="E29" s="9"/>
      <c r="F29" s="112">
        <f>+VLOOKUP(A29,'NOVIEMBRE 2021'!$A$7:$H$389,7,0)</f>
        <v>462812051.63999999</v>
      </c>
      <c r="G29" s="194" t="s">
        <v>63</v>
      </c>
      <c r="H29" s="144" t="s">
        <v>64</v>
      </c>
      <c r="I29" s="197"/>
      <c r="J29" s="92">
        <f>+J30+J33</f>
        <v>11554372300.059999</v>
      </c>
      <c r="K29" s="93"/>
      <c r="L29" s="94">
        <f>+L30+L33</f>
        <v>4777288672.8900003</v>
      </c>
    </row>
    <row r="30" spans="1:14" ht="12.75">
      <c r="A30" s="137" t="s">
        <v>65</v>
      </c>
      <c r="B30" s="145" t="s">
        <v>66</v>
      </c>
      <c r="C30" s="191"/>
      <c r="D30" s="11">
        <f>+VLOOKUP(A30,'NOVIEMBRE 2022'!$A$7:$H$500,7,0)</f>
        <v>0</v>
      </c>
      <c r="E30" s="9"/>
      <c r="F30" s="112">
        <f>+VLOOKUP(A30,'NOVIEMBRE 2021'!$A$7:$H$389,7,0)</f>
        <v>-60650714.649999999</v>
      </c>
      <c r="G30" s="194" t="s">
        <v>18</v>
      </c>
      <c r="H30" s="144" t="s">
        <v>19</v>
      </c>
      <c r="J30" s="95">
        <f>+SUM(J31:J32)</f>
        <v>209568534.06</v>
      </c>
      <c r="L30" s="96">
        <f>+SUM(L31:L32)</f>
        <v>206946819.88999999</v>
      </c>
      <c r="N30" s="14"/>
    </row>
    <row r="31" spans="1:14" ht="12.75">
      <c r="A31" s="137"/>
      <c r="B31" s="145"/>
      <c r="C31" s="191"/>
      <c r="D31" s="11"/>
      <c r="E31" s="9"/>
      <c r="F31" s="112"/>
      <c r="G31" s="140" t="s">
        <v>26</v>
      </c>
      <c r="H31" s="145" t="s">
        <v>27</v>
      </c>
      <c r="J31" s="11">
        <f>+VLOOKUP(G31,'NOVIEMBRE 2022'!$A$7:$H$500,8,0)</f>
        <v>2838479</v>
      </c>
      <c r="L31" s="149">
        <f>+VLOOKUP(G31,'NOVIEMBRE 2021'!$A$7:$H$389,8,0)</f>
        <v>0</v>
      </c>
    </row>
    <row r="32" spans="1:14" ht="17.25" thickBot="1">
      <c r="A32" s="137"/>
      <c r="B32" s="193" t="s">
        <v>67</v>
      </c>
      <c r="C32" s="191"/>
      <c r="D32" s="92">
        <f>+D33+D37</f>
        <v>9400896349.9799995</v>
      </c>
      <c r="E32" s="9"/>
      <c r="F32" s="92">
        <f>+F33+F37</f>
        <v>8353482076.8500004</v>
      </c>
      <c r="G32" s="194" t="s">
        <v>38</v>
      </c>
      <c r="H32" s="145" t="s">
        <v>39</v>
      </c>
      <c r="I32" s="192"/>
      <c r="J32" s="11">
        <f>+VLOOKUP(G32,'NOVIEMBRE 2022'!$A$7:$H$500,8,0)</f>
        <v>206730055.06</v>
      </c>
      <c r="K32" s="93"/>
      <c r="L32" s="149">
        <f>+VLOOKUP(G32,'NOVIEMBRE 2021'!$A$7:$H$389,8,0)</f>
        <v>206946819.88999999</v>
      </c>
    </row>
    <row r="33" spans="1:12" ht="12.75">
      <c r="A33" s="137" t="s">
        <v>68</v>
      </c>
      <c r="B33" s="193" t="s">
        <v>29</v>
      </c>
      <c r="C33" s="191"/>
      <c r="D33" s="106">
        <f>+SUM(D34:D36)</f>
        <v>2229509608.6600003</v>
      </c>
      <c r="E33" s="9"/>
      <c r="F33" s="106">
        <f>+SUM(F34:F36)</f>
        <v>833663236.5</v>
      </c>
      <c r="G33" s="196"/>
      <c r="H33" s="144" t="s">
        <v>69</v>
      </c>
      <c r="I33" s="192"/>
      <c r="J33" s="127">
        <f>+SUM(J34)</f>
        <v>11344803766</v>
      </c>
      <c r="K33" s="93"/>
      <c r="L33" s="151">
        <f>+SUM(L34)</f>
        <v>4570341853</v>
      </c>
    </row>
    <row r="34" spans="1:12" ht="12.75">
      <c r="A34" s="137" t="s">
        <v>32</v>
      </c>
      <c r="B34" s="199" t="s">
        <v>33</v>
      </c>
      <c r="C34" s="191"/>
      <c r="D34" s="11">
        <f>+VLOOKUP(A34,'NOVIEMBRE 2022'!$A$7:$H$500,8,0)</f>
        <v>3140286928.0900002</v>
      </c>
      <c r="E34" s="9"/>
      <c r="F34" s="112">
        <f>+VLOOKUP(A34,'NOVIEMBRE 2021'!$A$7:$H$389,8,0)</f>
        <v>1104487034.5</v>
      </c>
      <c r="G34" s="196" t="s">
        <v>70</v>
      </c>
      <c r="H34" s="145" t="s">
        <v>71</v>
      </c>
      <c r="I34" s="192"/>
      <c r="J34" s="11">
        <f>+VLOOKUP(G34,'NOVIEMBRE 2022'!$A$7:$H$500,8,0)</f>
        <v>11344803766</v>
      </c>
      <c r="K34" s="93"/>
      <c r="L34" s="149">
        <f>+VLOOKUP(G34,'NOVIEMBRE 2021'!$A$7:$H$389,8,0)</f>
        <v>4570341853</v>
      </c>
    </row>
    <row r="35" spans="1:12" ht="12.75">
      <c r="A35" s="137" t="s">
        <v>36</v>
      </c>
      <c r="B35" s="145" t="s">
        <v>37</v>
      </c>
      <c r="C35" s="191"/>
      <c r="D35" s="11">
        <f>+VLOOKUP(A35,'NOVIEMBRE 2022'!$A$7:$H$500,8,0)</f>
        <v>32629509.899999999</v>
      </c>
      <c r="E35" s="9"/>
      <c r="F35" s="112">
        <f>+VLOOKUP(A35,'NOVIEMBRE 2021'!$A$7:$H$389,8,0)</f>
        <v>0</v>
      </c>
      <c r="J35" s="13"/>
      <c r="K35" s="13"/>
      <c r="L35" s="101"/>
    </row>
    <row r="36" spans="1:12" ht="13.5" thickBot="1">
      <c r="A36" s="137" t="s">
        <v>40</v>
      </c>
      <c r="B36" s="199" t="s">
        <v>41</v>
      </c>
      <c r="C36" s="191"/>
      <c r="D36" s="11">
        <f>+VLOOKUP(A36,'NOVIEMBRE 2022'!$A$7:$H$500,8,0)</f>
        <v>-943406829.33000004</v>
      </c>
      <c r="E36" s="9"/>
      <c r="F36" s="112">
        <f>+VLOOKUP(A36,'NOVIEMBRE 2021'!$A$7:$H$389,8,0)</f>
        <v>-270823798</v>
      </c>
      <c r="H36" s="193" t="s">
        <v>72</v>
      </c>
      <c r="I36" s="200"/>
      <c r="J36" s="99">
        <f>+J15+J29</f>
        <v>15191965071.709999</v>
      </c>
      <c r="K36" s="13"/>
      <c r="L36" s="100">
        <f>+L15+L29</f>
        <v>6001713196.7700005</v>
      </c>
    </row>
    <row r="37" spans="1:12" ht="13.5" thickTop="1">
      <c r="A37" s="137" t="s">
        <v>73</v>
      </c>
      <c r="B37" s="144" t="s">
        <v>74</v>
      </c>
      <c r="C37" s="191"/>
      <c r="D37" s="106">
        <f>+SUM(D38:D46)</f>
        <v>7171386741.3199997</v>
      </c>
      <c r="E37" s="9"/>
      <c r="F37" s="106">
        <f>+F40+F41+F42+F43+F44+F45+F38+F39+F46</f>
        <v>7519818840.3500004</v>
      </c>
      <c r="L37" s="7"/>
    </row>
    <row r="38" spans="1:12" ht="12.75">
      <c r="A38" s="137" t="s">
        <v>75</v>
      </c>
      <c r="B38" s="145" t="s">
        <v>76</v>
      </c>
      <c r="C38" s="191"/>
      <c r="D38" s="11">
        <f>+VLOOKUP(A38,'NOVIEMBRE 2022'!$A$7:$H$500,8,0)</f>
        <v>0</v>
      </c>
      <c r="E38" s="9"/>
      <c r="F38" s="112">
        <f>+VLOOKUP(A38,'NOVIEMBRE 2021'!$A$7:$H$389,8,0)</f>
        <v>1030903897</v>
      </c>
      <c r="J38" s="13"/>
      <c r="K38" s="13"/>
      <c r="L38" s="101"/>
    </row>
    <row r="39" spans="1:12" ht="12.75">
      <c r="A39" s="137" t="s">
        <v>77</v>
      </c>
      <c r="B39" s="145" t="s">
        <v>78</v>
      </c>
      <c r="D39" s="11">
        <f>+VLOOKUP(A39,'NOVIEMBRE 2022'!$A$7:$H$500,8,0)</f>
        <v>0</v>
      </c>
      <c r="E39" s="9"/>
      <c r="F39" s="112">
        <f>+VLOOKUP(A39,'NOVIEMBRE 2021'!$A$7:$H$389,8,0)</f>
        <v>308617785.91000003</v>
      </c>
      <c r="H39" s="193" t="s">
        <v>79</v>
      </c>
      <c r="J39" s="198">
        <f>+J40</f>
        <v>9284063515.4800014</v>
      </c>
      <c r="K39" s="13"/>
      <c r="L39" s="96">
        <f>+L40</f>
        <v>15798396562.060001</v>
      </c>
    </row>
    <row r="40" spans="1:12" ht="12.75">
      <c r="A40" s="137" t="s">
        <v>80</v>
      </c>
      <c r="B40" s="145" t="s">
        <v>81</v>
      </c>
      <c r="C40" s="191"/>
      <c r="D40" s="11">
        <f>+VLOOKUP(A40,'NOVIEMBRE 2022'!$A$7:$H$500,8,0)</f>
        <v>0</v>
      </c>
      <c r="E40" s="9"/>
      <c r="F40" s="112">
        <v>0</v>
      </c>
      <c r="G40" s="194" t="s">
        <v>82</v>
      </c>
      <c r="H40" s="144" t="s">
        <v>83</v>
      </c>
      <c r="I40" s="197"/>
      <c r="J40" s="198">
        <f>+J41+J43+J44+J42</f>
        <v>9284063515.4800014</v>
      </c>
      <c r="K40" s="93"/>
      <c r="L40" s="96">
        <f>L41+L42+L43</f>
        <v>15798396562.060001</v>
      </c>
    </row>
    <row r="41" spans="1:12" ht="12.75">
      <c r="A41" s="137" t="s">
        <v>84</v>
      </c>
      <c r="B41" s="145" t="s">
        <v>85</v>
      </c>
      <c r="C41" s="191"/>
      <c r="D41" s="11">
        <f>+VLOOKUP(A41,'NOVIEMBRE 2022'!$A$7:$H$500,8,0)</f>
        <v>7347876584.9799995</v>
      </c>
      <c r="E41" s="9"/>
      <c r="F41" s="112">
        <f>+VLOOKUP(A41,'NOVIEMBRE 2021'!$A$7:$H$389,8,0)</f>
        <v>6399186000.0100002</v>
      </c>
      <c r="G41" s="196" t="s">
        <v>86</v>
      </c>
      <c r="H41" s="145" t="s">
        <v>87</v>
      </c>
      <c r="I41" s="192"/>
      <c r="J41" s="11">
        <f>+VLOOKUP(G41,'NOVIEMBRE 2022'!$A$7:$H$500,8,0)</f>
        <v>12771061542.1</v>
      </c>
      <c r="K41" s="93"/>
      <c r="L41" s="149">
        <f>+VLOOKUP(G41,'NOVIEMBRE 2021'!$A$7:$H$389,8,0)</f>
        <v>12771061542.1</v>
      </c>
    </row>
    <row r="42" spans="1:12" ht="12.75">
      <c r="A42" s="137" t="s">
        <v>88</v>
      </c>
      <c r="B42" s="145" t="s">
        <v>89</v>
      </c>
      <c r="C42" s="191"/>
      <c r="D42" s="11">
        <f>+VLOOKUP(A42,'NOVIEMBRE 2022'!$A$7:$H$500,8,0)</f>
        <v>586621815.59000003</v>
      </c>
      <c r="E42" s="9"/>
      <c r="F42" s="112">
        <f>+VLOOKUP(A42,'NOVIEMBRE 2021'!$A$7:$H$389,8,0)</f>
        <v>209225495.63</v>
      </c>
      <c r="G42" s="140" t="s">
        <v>90</v>
      </c>
      <c r="H42" s="145" t="s">
        <v>91</v>
      </c>
      <c r="I42" s="192"/>
      <c r="J42" s="11">
        <f>+VLOOKUP(G42,'NOVIEMBRE 2022'!$A$7:$H$500,8,0)</f>
        <v>2302762808.4099998</v>
      </c>
      <c r="K42" s="93"/>
      <c r="L42" s="149">
        <f>+VLOOKUP(G42,'NOVIEMBRE 2021'!$A$7:$H$389,8,0)</f>
        <v>2802101834.2800002</v>
      </c>
    </row>
    <row r="43" spans="1:12" ht="12.75">
      <c r="A43" s="137" t="s">
        <v>92</v>
      </c>
      <c r="B43" s="145" t="s">
        <v>93</v>
      </c>
      <c r="C43" s="191"/>
      <c r="D43" s="11">
        <f>+VLOOKUP(A43,'NOVIEMBRE 2022'!$A$7:$H$500,8,0)</f>
        <v>1567100698.6500001</v>
      </c>
      <c r="E43" s="9"/>
      <c r="F43" s="112">
        <f>+VLOOKUP(A43,'NOVIEMBRE 2021'!$A$7:$H$389,8,0)</f>
        <v>1435086606.8099999</v>
      </c>
      <c r="H43" s="145" t="s">
        <v>94</v>
      </c>
      <c r="J43" s="11">
        <f>+'GCF-FOR10'!E45</f>
        <v>-5789760835.0299988</v>
      </c>
      <c r="K43" s="93"/>
      <c r="L43" s="149">
        <f>+'GCF-FOR10'!H45</f>
        <v>225233185.68000031</v>
      </c>
    </row>
    <row r="44" spans="1:12" ht="12.75">
      <c r="A44" s="137" t="s">
        <v>95</v>
      </c>
      <c r="B44" s="145" t="s">
        <v>96</v>
      </c>
      <c r="C44" s="191"/>
      <c r="D44" s="11">
        <f>+VLOOKUP(A44,'NOVIEMBRE 2022'!$A$7:$H$500,8,0)</f>
        <v>242083976</v>
      </c>
      <c r="E44" s="9"/>
      <c r="F44" s="112">
        <f>+VLOOKUP(A44,'NOVIEMBRE 2021'!$A$7:$H$389,8,0)</f>
        <v>242083976</v>
      </c>
      <c r="G44" s="140" t="s">
        <v>97</v>
      </c>
      <c r="H44" s="145" t="s">
        <v>98</v>
      </c>
      <c r="I44" s="192"/>
      <c r="J44" s="11">
        <f>+VLOOKUP(G44,'NOVIEMBRE 2022'!$A$7:$H$328,8,0)</f>
        <v>0</v>
      </c>
      <c r="K44" s="93"/>
      <c r="L44" s="149">
        <v>0</v>
      </c>
    </row>
    <row r="45" spans="1:12" ht="25.5">
      <c r="A45" s="137" t="s">
        <v>99</v>
      </c>
      <c r="B45" s="145" t="s">
        <v>100</v>
      </c>
      <c r="C45" s="191"/>
      <c r="D45" s="11">
        <f>+VLOOKUP(A45,'NOVIEMBRE 2022'!$A$7:$H$500,8,0)</f>
        <v>-2218538866.9000001</v>
      </c>
      <c r="E45" s="9"/>
      <c r="F45" s="112">
        <f>+VLOOKUP(A45,'NOVIEMBRE 2021'!$A$7:$H$389,8,0)</f>
        <v>-1751527454.01</v>
      </c>
      <c r="H45" s="193"/>
      <c r="I45" s="192"/>
      <c r="J45" s="93"/>
      <c r="K45" s="102"/>
      <c r="L45" s="91"/>
    </row>
    <row r="46" spans="1:12" ht="13.5" thickBot="1">
      <c r="A46" s="137" t="s">
        <v>101</v>
      </c>
      <c r="B46" s="199" t="s">
        <v>102</v>
      </c>
      <c r="C46" s="12"/>
      <c r="D46" s="11">
        <f>+VLOOKUP(A46,'NOVIEMBRE 2022'!$A$7:$H$500,8,0)</f>
        <v>-353757467</v>
      </c>
      <c r="E46" s="9"/>
      <c r="F46" s="112">
        <f>+VLOOKUP(A46,'NOVIEMBRE 2021'!$A$7:$H$389,8,0)</f>
        <v>-353757467</v>
      </c>
      <c r="H46" s="193" t="s">
        <v>103</v>
      </c>
      <c r="I46" s="200"/>
      <c r="J46" s="99">
        <f>+J40</f>
        <v>9284063515.4800014</v>
      </c>
      <c r="K46" s="13"/>
      <c r="L46" s="100">
        <f>+L40</f>
        <v>15798396562.060001</v>
      </c>
    </row>
    <row r="47" spans="1:12" ht="13.5" thickTop="1">
      <c r="A47" s="134"/>
      <c r="C47" s="12"/>
      <c r="D47" s="105"/>
      <c r="E47" s="9"/>
      <c r="F47" s="113"/>
      <c r="L47" s="7"/>
    </row>
    <row r="48" spans="1:12" ht="12.75">
      <c r="A48" s="134"/>
      <c r="B48" s="201"/>
      <c r="D48" s="13"/>
      <c r="E48" s="9"/>
      <c r="F48" s="113"/>
      <c r="H48" s="202"/>
      <c r="I48" s="200"/>
      <c r="J48" s="103"/>
      <c r="K48" s="13"/>
      <c r="L48" s="104"/>
    </row>
    <row r="49" spans="1:15" ht="13.5" thickBot="1">
      <c r="A49" s="134"/>
      <c r="B49" s="193" t="s">
        <v>104</v>
      </c>
      <c r="C49" s="12"/>
      <c r="D49" s="99">
        <f>+D15+D32</f>
        <v>24476028587.189999</v>
      </c>
      <c r="E49" s="9"/>
      <c r="F49" s="99">
        <f>+F15+F32</f>
        <v>21800109758.830002</v>
      </c>
      <c r="H49" s="203" t="s">
        <v>105</v>
      </c>
      <c r="J49" s="99">
        <f>+J36+J46</f>
        <v>24476028587.190002</v>
      </c>
      <c r="K49" s="105">
        <f>+D49-J49</f>
        <v>0</v>
      </c>
      <c r="L49" s="100">
        <f>+L36+L46</f>
        <v>21800109758.830002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34"/>
      <c r="B50" s="204"/>
      <c r="C50" s="12"/>
      <c r="D50" s="106"/>
      <c r="E50" s="3"/>
      <c r="F50" s="113"/>
      <c r="H50" s="203"/>
      <c r="J50" s="106"/>
      <c r="K50" s="105"/>
      <c r="L50" s="101"/>
    </row>
    <row r="51" spans="1:15" ht="12.75">
      <c r="A51" s="134"/>
      <c r="B51" s="204"/>
      <c r="C51" s="12"/>
      <c r="D51" s="106"/>
      <c r="E51" s="3"/>
      <c r="F51" s="113"/>
      <c r="H51" s="203"/>
      <c r="J51" s="106"/>
      <c r="K51" s="105"/>
      <c r="L51" s="101"/>
    </row>
    <row r="52" spans="1:15" ht="12.75">
      <c r="A52" s="134" t="s">
        <v>106</v>
      </c>
      <c r="B52" s="144" t="s">
        <v>107</v>
      </c>
      <c r="C52" s="12"/>
      <c r="D52" s="106">
        <f>+D53+D55+D58</f>
        <v>0</v>
      </c>
      <c r="E52" s="205"/>
      <c r="F52" s="106">
        <f>+F53+F55+F58</f>
        <v>0</v>
      </c>
      <c r="G52" s="140" t="s">
        <v>108</v>
      </c>
      <c r="H52" s="144" t="s">
        <v>109</v>
      </c>
      <c r="J52" s="106">
        <f>+J53+J56+J58</f>
        <v>0</v>
      </c>
      <c r="K52" s="105"/>
      <c r="L52" s="152">
        <f>+L53+L56+L58</f>
        <v>0</v>
      </c>
    </row>
    <row r="53" spans="1:15" ht="12.75">
      <c r="A53" s="134" t="s">
        <v>110</v>
      </c>
      <c r="B53" s="144" t="s">
        <v>111</v>
      </c>
      <c r="C53" s="190"/>
      <c r="D53" s="106">
        <f>+SUM(D54)</f>
        <v>347088385</v>
      </c>
      <c r="E53" s="3"/>
      <c r="F53" s="106">
        <f>F54</f>
        <v>347088385</v>
      </c>
      <c r="G53" s="140" t="s">
        <v>112</v>
      </c>
      <c r="H53" s="144" t="s">
        <v>113</v>
      </c>
      <c r="I53" s="197"/>
      <c r="J53" s="198">
        <f>+J54+J55</f>
        <v>33059438787.209999</v>
      </c>
      <c r="K53" s="105"/>
      <c r="L53" s="96">
        <f>L54+L55</f>
        <v>31168485523.849998</v>
      </c>
    </row>
    <row r="54" spans="1:15" ht="15.75" customHeight="1">
      <c r="A54" s="134" t="s">
        <v>114</v>
      </c>
      <c r="B54" s="145" t="s">
        <v>115</v>
      </c>
      <c r="C54" s="12"/>
      <c r="D54" s="11">
        <f>+VLOOKUP(A54,'NOVIEMBRE 2022'!$A$7:$H$500,8,0)</f>
        <v>347088385</v>
      </c>
      <c r="E54" s="3"/>
      <c r="F54" s="112">
        <f>+VLOOKUP(A54,'NOVIEMBRE 2021'!$A$7:$H$489,8,0)</f>
        <v>347088385</v>
      </c>
      <c r="G54" s="140" t="s">
        <v>116</v>
      </c>
      <c r="H54" s="145" t="s">
        <v>117</v>
      </c>
      <c r="J54" s="11">
        <f>+VLOOKUP(G54,'NOVIEMBRE 2022'!$A$7:$H$550,8,0)</f>
        <v>33038051783</v>
      </c>
      <c r="K54" s="105"/>
      <c r="L54" s="149">
        <f>+VLOOKUP(G54,'NOVIEMBRE 2021'!$A$7:$H$500,8,0)</f>
        <v>31158148568</v>
      </c>
    </row>
    <row r="55" spans="1:15" ht="12.75">
      <c r="A55" s="134" t="s">
        <v>118</v>
      </c>
      <c r="B55" s="144" t="s">
        <v>119</v>
      </c>
      <c r="D55" s="106">
        <f>+SUM(D56:D57)</f>
        <v>4988003416.3500004</v>
      </c>
      <c r="E55" s="128"/>
      <c r="F55" s="106">
        <f>F56+F57</f>
        <v>1663835321.9000001</v>
      </c>
      <c r="G55" s="140" t="s">
        <v>120</v>
      </c>
      <c r="H55" s="145" t="s">
        <v>121</v>
      </c>
      <c r="J55" s="11">
        <f>+VLOOKUP(G55,'NOVIEMBRE 2022'!$A$7:$H$550,8,0)</f>
        <v>21387004.210000001</v>
      </c>
      <c r="K55" s="105"/>
      <c r="L55" s="149">
        <f>+VLOOKUP(G55,'NOVIEMBRE 2021'!$A$7:$H$500,8,0)</f>
        <v>10336955.85</v>
      </c>
    </row>
    <row r="56" spans="1:15" ht="12.75">
      <c r="A56" s="134" t="s">
        <v>122</v>
      </c>
      <c r="B56" s="145" t="s">
        <v>123</v>
      </c>
      <c r="C56" s="12"/>
      <c r="D56" s="11">
        <f>+VLOOKUP(A56,'NOVIEMBRE 2022'!$A$7:$H$500,8,0)</f>
        <v>40825599</v>
      </c>
      <c r="E56" s="3"/>
      <c r="F56" s="112">
        <f>+VLOOKUP(A56,'NOVIEMBRE 2021'!$A$7:$H$489,8,0)</f>
        <v>35025440</v>
      </c>
      <c r="G56" s="140" t="s">
        <v>124</v>
      </c>
      <c r="H56" s="144" t="s">
        <v>125</v>
      </c>
      <c r="I56" s="197"/>
      <c r="J56" s="198">
        <f>+J57</f>
        <v>1568714125</v>
      </c>
      <c r="K56" s="105"/>
      <c r="L56" s="96">
        <f>L57</f>
        <v>1338186070.3699999</v>
      </c>
    </row>
    <row r="57" spans="1:15" ht="12.75">
      <c r="A57" s="134" t="s">
        <v>126</v>
      </c>
      <c r="B57" s="145" t="s">
        <v>127</v>
      </c>
      <c r="D57" s="11">
        <f>+VLOOKUP(A57,'NOVIEMBRE 2022'!$A$7:$H$500,8,0)</f>
        <v>4947177817.3500004</v>
      </c>
      <c r="E57" s="3"/>
      <c r="F57" s="112">
        <f>+VLOOKUP(A57,'NOVIEMBRE 2021'!$A$7:$H$489,8,0)</f>
        <v>1628809881.9000001</v>
      </c>
      <c r="G57" s="140" t="s">
        <v>128</v>
      </c>
      <c r="H57" s="145" t="s">
        <v>129</v>
      </c>
      <c r="J57" s="11">
        <f>+VLOOKUP(G57,'NOVIEMBRE 2022'!$A$7:$H$550,8,0)</f>
        <v>1568714125</v>
      </c>
      <c r="K57" s="105"/>
      <c r="L57" s="149">
        <f>+VLOOKUP(G57,'NOVIEMBRE 2021'!$A$7:$H$500,8,0)</f>
        <v>1338186070.3699999</v>
      </c>
    </row>
    <row r="58" spans="1:15" ht="12.75">
      <c r="A58" s="134" t="s">
        <v>130</v>
      </c>
      <c r="B58" s="144" t="s">
        <v>131</v>
      </c>
      <c r="C58" s="191"/>
      <c r="D58" s="106">
        <f>+SUM(D59:D60)</f>
        <v>-5335091801.3500004</v>
      </c>
      <c r="E58" s="3"/>
      <c r="F58" s="106">
        <f>+F59+F60</f>
        <v>-2010923706.9000001</v>
      </c>
      <c r="G58" s="140" t="s">
        <v>132</v>
      </c>
      <c r="H58" s="144" t="s">
        <v>133</v>
      </c>
      <c r="I58" s="197"/>
      <c r="J58" s="198">
        <f>+J59+J60</f>
        <v>-34628152912.209999</v>
      </c>
      <c r="K58" s="13"/>
      <c r="L58" s="96">
        <f>L59+L60</f>
        <v>-32506671594.219997</v>
      </c>
    </row>
    <row r="59" spans="1:15" ht="12.75">
      <c r="A59" s="134" t="s">
        <v>134</v>
      </c>
      <c r="B59" s="145" t="s">
        <v>135</v>
      </c>
      <c r="C59" s="12"/>
      <c r="D59" s="11">
        <f>+VLOOKUP(A59,'NOVIEMBRE 2022'!$A$7:$H$500,8,0)</f>
        <v>-347088385</v>
      </c>
      <c r="E59" s="3"/>
      <c r="F59" s="112">
        <f>+VLOOKUP(A59,'NOVIEMBRE 2021'!$A$7:$H$489,8,0)</f>
        <v>-347088385</v>
      </c>
      <c r="G59" s="140" t="s">
        <v>136</v>
      </c>
      <c r="H59" s="145" t="s">
        <v>137</v>
      </c>
      <c r="J59" s="11">
        <f>+VLOOKUP(G59,'NOVIEMBRE 2022'!$A$7:$H$550,8,0)</f>
        <v>-33059438787.209999</v>
      </c>
      <c r="K59" s="13"/>
      <c r="L59" s="149">
        <f>+VLOOKUP(G59,'NOVIEMBRE 2021'!$A$7:$H$500,8,0)</f>
        <v>-31168485523.849998</v>
      </c>
    </row>
    <row r="60" spans="1:15" ht="12.75">
      <c r="A60" s="134" t="s">
        <v>138</v>
      </c>
      <c r="B60" s="145" t="s">
        <v>139</v>
      </c>
      <c r="D60" s="11">
        <f>+VLOOKUP(A60,'NOVIEMBRE 2022'!$A$7:$H$500,8,0)</f>
        <v>-4988003416.3500004</v>
      </c>
      <c r="E60" s="3"/>
      <c r="F60" s="112">
        <f>+VLOOKUP(A60,'NOVIEMBRE 2021'!$A$7:$H$489,8,0)</f>
        <v>-1663835321.9000001</v>
      </c>
      <c r="G60" s="140" t="s">
        <v>140</v>
      </c>
      <c r="H60" s="145" t="s">
        <v>141</v>
      </c>
      <c r="J60" s="11">
        <f>+VLOOKUP(G60,'NOVIEMBRE 2022'!$A$7:$H$550,8,0)</f>
        <v>-1568714125</v>
      </c>
      <c r="K60" s="13"/>
      <c r="L60" s="149">
        <f>+VLOOKUP(G60,'NOVIEMBRE 2021'!$A$7:$H$500,8,0)</f>
        <v>-1338186070.3699999</v>
      </c>
    </row>
    <row r="61" spans="1:15" ht="12.75">
      <c r="A61" s="134"/>
      <c r="D61" s="121"/>
      <c r="E61" s="84"/>
      <c r="F61" s="115"/>
      <c r="G61" s="196"/>
      <c r="H61" s="145"/>
      <c r="J61" s="11"/>
      <c r="L61" s="27"/>
    </row>
    <row r="62" spans="1:15" ht="12.75">
      <c r="A62" s="134"/>
      <c r="D62" s="13"/>
      <c r="E62" s="206"/>
      <c r="F62" s="207"/>
      <c r="G62" s="196"/>
      <c r="H62" s="145"/>
      <c r="J62" s="11"/>
      <c r="L62" s="27"/>
    </row>
    <row r="63" spans="1:15" ht="12">
      <c r="A63" s="134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50"/>
    </row>
    <row r="64" spans="1:15" ht="12.75">
      <c r="A64" s="134"/>
      <c r="D64" s="13"/>
      <c r="E64" s="3"/>
      <c r="F64" s="114"/>
      <c r="G64" s="196"/>
      <c r="H64" s="145"/>
      <c r="J64" s="11"/>
      <c r="L64" s="27"/>
    </row>
    <row r="65" spans="1:13">
      <c r="A65" s="134"/>
      <c r="D65" s="121"/>
      <c r="E65" s="84"/>
      <c r="F65" s="115"/>
      <c r="L65" s="7"/>
    </row>
    <row r="66" spans="1:13" ht="12.75">
      <c r="A66" s="134"/>
      <c r="D66" s="13"/>
      <c r="E66" s="3"/>
      <c r="F66" s="114"/>
      <c r="G66" s="196"/>
      <c r="H66" s="145"/>
      <c r="J66" s="11"/>
      <c r="L66" s="27"/>
    </row>
    <row r="67" spans="1:13">
      <c r="A67" s="134"/>
      <c r="D67" s="121"/>
      <c r="E67" s="84"/>
      <c r="F67" s="115"/>
      <c r="L67" s="7"/>
    </row>
    <row r="68" spans="1:13" ht="15">
      <c r="A68" s="134"/>
      <c r="D68" s="13"/>
      <c r="E68" s="208"/>
      <c r="F68" s="209"/>
      <c r="G68" s="196"/>
      <c r="H68" s="145"/>
      <c r="J68" s="11"/>
      <c r="L68" s="7"/>
      <c r="M68" s="15"/>
    </row>
    <row r="69" spans="1:13" s="15" customFormat="1" ht="12.6" customHeight="1">
      <c r="A69" s="134"/>
      <c r="B69" s="210" t="s">
        <v>142</v>
      </c>
      <c r="C69" s="211"/>
      <c r="D69" s="209"/>
      <c r="E69" s="208"/>
      <c r="F69" s="209"/>
      <c r="G69" s="212"/>
      <c r="H69" s="210" t="s">
        <v>143</v>
      </c>
      <c r="I69" s="213"/>
      <c r="J69" s="211"/>
      <c r="K69" s="208"/>
      <c r="L69" s="16"/>
    </row>
    <row r="70" spans="1:13" s="15" customFormat="1" ht="12.6" customHeight="1">
      <c r="A70" s="134"/>
      <c r="B70" s="210" t="s">
        <v>144</v>
      </c>
      <c r="C70" s="211"/>
      <c r="D70" s="209"/>
      <c r="E70" s="208"/>
      <c r="F70" s="209"/>
      <c r="G70" s="212"/>
      <c r="H70" s="210" t="s">
        <v>145</v>
      </c>
      <c r="I70" s="213"/>
      <c r="J70" s="211"/>
      <c r="K70" s="208"/>
      <c r="L70" s="16"/>
    </row>
    <row r="71" spans="1:13" s="15" customFormat="1" ht="12.6" customHeight="1">
      <c r="A71" s="134"/>
      <c r="B71" s="214"/>
      <c r="C71" s="215"/>
      <c r="D71" s="209"/>
      <c r="E71" s="208"/>
      <c r="F71" s="209"/>
      <c r="G71" s="212"/>
      <c r="H71" s="210" t="s">
        <v>146</v>
      </c>
      <c r="I71" s="213"/>
      <c r="J71" s="211"/>
      <c r="K71" s="208"/>
      <c r="L71" s="16"/>
    </row>
    <row r="72" spans="1:13" s="15" customFormat="1" ht="12.6" customHeight="1">
      <c r="A72" s="134"/>
      <c r="B72" s="214"/>
      <c r="C72" s="215"/>
      <c r="D72" s="209"/>
      <c r="E72" s="208"/>
      <c r="F72" s="209"/>
      <c r="G72" s="212"/>
      <c r="H72" s="208" t="s">
        <v>834</v>
      </c>
      <c r="I72" s="213"/>
      <c r="J72" s="215"/>
      <c r="L72" s="16"/>
    </row>
    <row r="73" spans="1:13" s="15" customFormat="1" ht="12.6" customHeight="1" thickBot="1">
      <c r="A73" s="153"/>
      <c r="B73" s="85"/>
      <c r="C73" s="86"/>
      <c r="D73" s="123"/>
      <c r="E73" s="79"/>
      <c r="F73" s="117"/>
      <c r="G73" s="142"/>
      <c r="H73" s="87"/>
      <c r="I73" s="88"/>
      <c r="J73" s="86"/>
      <c r="K73" s="89"/>
      <c r="L73" s="90"/>
      <c r="M73" s="3"/>
    </row>
    <row r="74" spans="1:13" ht="26.25" customHeight="1" thickBot="1">
      <c r="A74" s="138" t="s">
        <v>148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80"/>
    </row>
    <row r="75" spans="1:13" s="80" customFormat="1" ht="16.5" customHeight="1" thickBot="1">
      <c r="A75" s="177" t="s">
        <v>149</v>
      </c>
      <c r="B75" s="4"/>
      <c r="C75" s="4"/>
      <c r="D75" s="154"/>
      <c r="E75" s="4"/>
      <c r="F75" s="155"/>
      <c r="G75" s="156"/>
      <c r="H75" s="4"/>
      <c r="I75" s="157"/>
      <c r="J75" s="4"/>
      <c r="K75" s="4"/>
      <c r="L75" s="158"/>
      <c r="M75" s="3"/>
    </row>
    <row r="76" spans="1:13">
      <c r="A76" s="139"/>
      <c r="E76" s="3"/>
      <c r="F76" s="114"/>
    </row>
    <row r="77" spans="1:13">
      <c r="A77" s="139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4"/>
  <sheetViews>
    <sheetView workbookViewId="0">
      <selection activeCell="E38" sqref="E38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276"/>
      <c r="B1" s="29" t="s">
        <v>0</v>
      </c>
      <c r="C1" s="278" t="s">
        <v>1</v>
      </c>
      <c r="D1" s="279"/>
      <c r="E1" s="279"/>
      <c r="F1" s="280"/>
      <c r="G1" s="281" t="s">
        <v>150</v>
      </c>
      <c r="H1" s="282"/>
      <c r="I1" s="30" t="s">
        <v>151</v>
      </c>
    </row>
    <row r="2" spans="1:9" s="31" customFormat="1" ht="29.25" customHeight="1" thickBot="1">
      <c r="A2" s="277"/>
      <c r="B2" s="32" t="s">
        <v>4</v>
      </c>
      <c r="C2" s="283" t="s">
        <v>152</v>
      </c>
      <c r="D2" s="284"/>
      <c r="E2" s="284"/>
      <c r="F2" s="285"/>
      <c r="G2" s="286" t="s">
        <v>153</v>
      </c>
      <c r="H2" s="287"/>
      <c r="I2" s="33" t="s">
        <v>7</v>
      </c>
    </row>
    <row r="3" spans="1:9">
      <c r="A3" s="34"/>
      <c r="E3" s="36"/>
      <c r="H3" s="37"/>
      <c r="I3" s="38"/>
    </row>
    <row r="4" spans="1:9" ht="12.75">
      <c r="A4" s="288" t="s">
        <v>8</v>
      </c>
      <c r="B4" s="289"/>
      <c r="C4" s="289"/>
      <c r="D4" s="289"/>
      <c r="E4" s="289"/>
      <c r="F4" s="289"/>
      <c r="G4" s="289"/>
      <c r="H4" s="289"/>
      <c r="I4" s="290"/>
    </row>
    <row r="5" spans="1:9">
      <c r="A5" s="268" t="s">
        <v>154</v>
      </c>
      <c r="B5" s="269"/>
      <c r="C5" s="269"/>
      <c r="D5" s="269"/>
      <c r="E5" s="269"/>
      <c r="F5" s="269"/>
      <c r="G5" s="269"/>
      <c r="H5" s="269"/>
      <c r="I5" s="270"/>
    </row>
    <row r="6" spans="1:9">
      <c r="A6" s="39"/>
      <c r="B6" s="159"/>
      <c r="C6" s="159"/>
      <c r="D6" s="159"/>
      <c r="E6" s="40"/>
      <c r="F6" s="159"/>
      <c r="G6" s="159"/>
      <c r="H6" s="159"/>
      <c r="I6" s="146"/>
    </row>
    <row r="7" spans="1:9">
      <c r="A7" s="39"/>
      <c r="B7" s="159"/>
      <c r="C7" s="159"/>
      <c r="D7" s="159"/>
      <c r="E7" s="40"/>
      <c r="F7" s="159"/>
      <c r="G7" s="159"/>
      <c r="H7" s="159"/>
      <c r="I7" s="146"/>
    </row>
    <row r="8" spans="1:9">
      <c r="A8" s="39"/>
      <c r="B8" s="159"/>
      <c r="C8" s="159"/>
      <c r="D8" s="159"/>
      <c r="E8" s="40"/>
      <c r="F8" s="159"/>
      <c r="G8" s="159"/>
      <c r="H8" s="159"/>
      <c r="I8" s="146"/>
    </row>
    <row r="9" spans="1:9">
      <c r="A9" s="39"/>
      <c r="B9" s="159"/>
      <c r="C9" s="159"/>
      <c r="D9" s="159"/>
      <c r="E9" s="40"/>
      <c r="F9" s="159"/>
      <c r="G9" s="159"/>
      <c r="H9" s="159"/>
      <c r="I9" s="146"/>
    </row>
    <row r="10" spans="1:9" s="44" customFormat="1" ht="12.75">
      <c r="A10" s="41"/>
      <c r="B10" s="160" t="s">
        <v>155</v>
      </c>
      <c r="C10" s="160"/>
      <c r="D10" s="161"/>
      <c r="E10" s="42" t="s">
        <v>853</v>
      </c>
      <c r="F10" s="161"/>
      <c r="G10" s="161"/>
      <c r="H10" s="162" t="s">
        <v>854</v>
      </c>
      <c r="I10" s="43"/>
    </row>
    <row r="11" spans="1:9" s="48" customFormat="1" ht="12.75">
      <c r="A11" s="45"/>
      <c r="B11" s="163"/>
      <c r="C11" s="160"/>
      <c r="D11" s="161"/>
      <c r="E11" s="46"/>
      <c r="F11" s="161"/>
      <c r="G11" s="161"/>
      <c r="H11" s="159"/>
      <c r="I11" s="47"/>
    </row>
    <row r="12" spans="1:9" ht="12.75">
      <c r="A12" s="49"/>
      <c r="B12" s="164"/>
      <c r="C12" s="165"/>
      <c r="E12" s="50"/>
      <c r="F12" s="166"/>
      <c r="G12" s="166"/>
      <c r="H12" s="167"/>
      <c r="I12" s="38"/>
    </row>
    <row r="13" spans="1:9" s="52" customFormat="1" ht="13.5" thickBot="1">
      <c r="A13" s="51" t="s">
        <v>156</v>
      </c>
      <c r="B13" s="144" t="s">
        <v>157</v>
      </c>
      <c r="C13" s="168"/>
      <c r="E13" s="185">
        <f>+E15+E19</f>
        <v>22402695437.060001</v>
      </c>
      <c r="F13" s="169"/>
      <c r="G13" s="169"/>
      <c r="H13" s="185">
        <f>+H15+H19</f>
        <v>21399097711.240002</v>
      </c>
      <c r="I13" s="55"/>
    </row>
    <row r="14" spans="1:9" s="52" customFormat="1" ht="12.75">
      <c r="A14" s="51"/>
      <c r="B14" s="144"/>
      <c r="C14" s="168"/>
      <c r="E14" s="184"/>
      <c r="F14" s="169"/>
      <c r="G14" s="169"/>
      <c r="H14" s="184"/>
      <c r="I14" s="55"/>
    </row>
    <row r="15" spans="1:9" s="52" customFormat="1" ht="12.75">
      <c r="A15" s="51" t="s">
        <v>158</v>
      </c>
      <c r="B15" s="144" t="s">
        <v>159</v>
      </c>
      <c r="C15" s="168"/>
      <c r="E15" s="54">
        <f>+E16+E17</f>
        <v>21435478653</v>
      </c>
      <c r="F15" s="169"/>
      <c r="G15" s="169"/>
      <c r="H15" s="54">
        <f>+H16+H17</f>
        <v>20678827346.34</v>
      </c>
      <c r="I15" s="55"/>
    </row>
    <row r="16" spans="1:9" ht="12.75">
      <c r="A16" s="56" t="s">
        <v>160</v>
      </c>
      <c r="B16" s="145" t="s">
        <v>161</v>
      </c>
      <c r="C16" s="168"/>
      <c r="E16" s="11">
        <f>+VLOOKUP(A16,'NOVIEMBRE 2022'!$A$196:$H$500,6,0)</f>
        <v>21448431638</v>
      </c>
      <c r="F16" s="167"/>
      <c r="G16" s="167"/>
      <c r="H16" s="57">
        <f>+VLOOKUP(A16,'NOVIEMBRE 2021'!$A$7:$H$389,6,0)</f>
        <v>20678827346.34</v>
      </c>
      <c r="I16" s="38"/>
    </row>
    <row r="17" spans="1:9" ht="12.75">
      <c r="A17" s="58" t="s">
        <v>162</v>
      </c>
      <c r="B17" s="145" t="s">
        <v>163</v>
      </c>
      <c r="C17" s="168"/>
      <c r="E17" s="11">
        <f>+VLOOKUP(A17,'NOVIEMBRE 2022'!$A$196:$H$500,6,0)</f>
        <v>-12952985</v>
      </c>
      <c r="F17" s="167"/>
      <c r="G17" s="167"/>
      <c r="H17" s="57">
        <v>0</v>
      </c>
      <c r="I17" s="38"/>
    </row>
    <row r="18" spans="1:9" ht="12.75">
      <c r="A18" s="56"/>
      <c r="B18" s="145"/>
      <c r="C18" s="168"/>
      <c r="E18" s="57"/>
      <c r="F18" s="167"/>
      <c r="G18" s="167"/>
      <c r="H18" s="57"/>
      <c r="I18" s="38"/>
    </row>
    <row r="19" spans="1:9" s="52" customFormat="1" ht="12.75">
      <c r="A19" s="51" t="s">
        <v>164</v>
      </c>
      <c r="B19" s="144" t="s">
        <v>165</v>
      </c>
      <c r="C19" s="168"/>
      <c r="E19" s="54">
        <f>+E20+E21+E22</f>
        <v>967216784.05999994</v>
      </c>
      <c r="F19" s="169"/>
      <c r="G19" s="169"/>
      <c r="H19" s="54">
        <f>+H20+H21+H22</f>
        <v>720270364.89999998</v>
      </c>
      <c r="I19" s="55"/>
    </row>
    <row r="20" spans="1:9" ht="12.75">
      <c r="A20" s="56" t="s">
        <v>166</v>
      </c>
      <c r="B20" s="145" t="s">
        <v>167</v>
      </c>
      <c r="C20" s="168"/>
      <c r="E20" s="11">
        <f>+VLOOKUP(A20,'NOVIEMBRE 2022'!$A$196:$H$500,6,0)</f>
        <v>702895924</v>
      </c>
      <c r="F20" s="167"/>
      <c r="G20" s="167"/>
      <c r="H20" s="57">
        <f>+VLOOKUP(A20,'NOVIEMBRE 2021'!$A$7:$H$389,6,0)</f>
        <v>585070321.89999998</v>
      </c>
      <c r="I20" s="38"/>
    </row>
    <row r="21" spans="1:9" ht="12.75">
      <c r="A21" s="59" t="s">
        <v>168</v>
      </c>
      <c r="B21" s="164" t="s">
        <v>169</v>
      </c>
      <c r="C21" s="168"/>
      <c r="E21" s="11">
        <f>+VLOOKUP(A21,'NOVIEMBRE 2022'!$A$196:$H$500,6,0)</f>
        <v>237874479.38999999</v>
      </c>
      <c r="F21" s="167"/>
      <c r="G21" s="167"/>
      <c r="H21" s="57">
        <f>+VLOOKUP(A21,'NOVIEMBRE 2021'!$A$7:$H$389,6,0)</f>
        <v>121092668</v>
      </c>
      <c r="I21" s="38"/>
    </row>
    <row r="22" spans="1:9" ht="12.75">
      <c r="A22" s="59" t="s">
        <v>170</v>
      </c>
      <c r="B22" s="164" t="s">
        <v>171</v>
      </c>
      <c r="C22" s="168"/>
      <c r="E22" s="11">
        <f>+VLOOKUP(A22,'NOVIEMBRE 2022'!$A$196:$H$500,6,0)</f>
        <v>26446380.670000002</v>
      </c>
      <c r="F22" s="167"/>
      <c r="G22" s="167"/>
      <c r="H22" s="57">
        <f>+VLOOKUP(A22,'NOVIEMBRE 2021'!$A$7:$H$389,6,0)</f>
        <v>14107375</v>
      </c>
      <c r="I22" s="38"/>
    </row>
    <row r="23" spans="1:9" ht="12.75">
      <c r="A23" s="59"/>
      <c r="B23" s="170"/>
      <c r="C23" s="168"/>
      <c r="E23" s="50"/>
      <c r="F23" s="167"/>
      <c r="G23" s="167"/>
      <c r="H23" s="50"/>
      <c r="I23" s="38"/>
    </row>
    <row r="24" spans="1:9" s="52" customFormat="1" ht="13.5" thickBot="1">
      <c r="A24" s="51" t="s">
        <v>172</v>
      </c>
      <c r="B24" s="144" t="s">
        <v>173</v>
      </c>
      <c r="C24" s="168"/>
      <c r="E24" s="53">
        <f>+E25+E34+E40</f>
        <v>28192456272.09</v>
      </c>
      <c r="F24" s="169"/>
      <c r="G24" s="169"/>
      <c r="H24" s="53">
        <f>+H25+H34+H40</f>
        <v>21173864525.560001</v>
      </c>
      <c r="I24" s="55"/>
    </row>
    <row r="25" spans="1:9" s="52" customFormat="1" ht="12.75">
      <c r="A25" s="51" t="s">
        <v>174</v>
      </c>
      <c r="B25" s="144" t="s">
        <v>175</v>
      </c>
      <c r="C25" s="168"/>
      <c r="E25" s="54">
        <f>SUM(E26:E32)</f>
        <v>18995953047.360001</v>
      </c>
      <c r="F25" s="169"/>
      <c r="G25" s="169"/>
      <c r="H25" s="54">
        <f>SUM(H26:H32)</f>
        <v>17856812396.93</v>
      </c>
      <c r="I25" s="55"/>
    </row>
    <row r="26" spans="1:9" ht="12.75">
      <c r="A26" s="56" t="s">
        <v>176</v>
      </c>
      <c r="B26" s="145" t="s">
        <v>177</v>
      </c>
      <c r="C26" s="168"/>
      <c r="E26" s="11">
        <f>+VLOOKUP(A26,'NOVIEMBRE 2022'!$A$196:$H$500,6,0)</f>
        <v>6184170143.9799995</v>
      </c>
      <c r="F26" s="169"/>
      <c r="G26" s="169"/>
      <c r="H26" s="57">
        <f>+VLOOKUP(A26,'NOVIEMBRE 2021'!$A$7:$H$389,6,0)</f>
        <v>5625233378.5100002</v>
      </c>
      <c r="I26" s="38"/>
    </row>
    <row r="27" spans="1:9" ht="12.75">
      <c r="A27" s="56" t="s">
        <v>178</v>
      </c>
      <c r="B27" s="145" t="s">
        <v>179</v>
      </c>
      <c r="C27" s="168"/>
      <c r="E27" s="11">
        <f>+VLOOKUP(A27,'NOVIEMBRE 2022'!$A$196:$H$500,6,0)</f>
        <v>1584569000</v>
      </c>
      <c r="F27" s="167"/>
      <c r="G27" s="167"/>
      <c r="H27" s="57">
        <f>+VLOOKUP(A27,'NOVIEMBRE 2021'!$A$7:$H$389,6,0)</f>
        <v>1443254000</v>
      </c>
      <c r="I27" s="38"/>
    </row>
    <row r="28" spans="1:9" ht="12.75">
      <c r="A28" s="56" t="s">
        <v>180</v>
      </c>
      <c r="B28" s="145" t="s">
        <v>181</v>
      </c>
      <c r="C28" s="168"/>
      <c r="E28" s="11">
        <f>+VLOOKUP(A28,'NOVIEMBRE 2022'!$A$196:$H$500,6,0)</f>
        <v>335787900</v>
      </c>
      <c r="F28" s="167"/>
      <c r="G28" s="167"/>
      <c r="H28" s="57">
        <f>+VLOOKUP(A28,'NOVIEMBRE 2021'!$A$7:$H$389,6,0)</f>
        <v>305499400</v>
      </c>
      <c r="I28" s="38"/>
    </row>
    <row r="29" spans="1:9" ht="12.75">
      <c r="A29" s="56" t="s">
        <v>182</v>
      </c>
      <c r="B29" s="145" t="s">
        <v>183</v>
      </c>
      <c r="C29" s="168"/>
      <c r="E29" s="11">
        <f>+VLOOKUP(A29,'NOVIEMBRE 2022'!$A$196:$H$500,6,0)</f>
        <v>2029363175.54</v>
      </c>
      <c r="F29" s="169"/>
      <c r="G29" s="169"/>
      <c r="H29" s="57">
        <f>+VLOOKUP(A29,'NOVIEMBRE 2021'!$A$7:$H$389,6,0)</f>
        <v>2038999669.3699999</v>
      </c>
      <c r="I29" s="38"/>
    </row>
    <row r="30" spans="1:9" ht="12.75">
      <c r="A30" s="56" t="s">
        <v>184</v>
      </c>
      <c r="B30" s="145" t="s">
        <v>185</v>
      </c>
      <c r="C30" s="168"/>
      <c r="E30" s="11">
        <f>+VLOOKUP(A30,'NOVIEMBRE 2022'!$A$196:$H$500,6,0)</f>
        <v>87461869</v>
      </c>
      <c r="F30" s="167"/>
      <c r="G30" s="167"/>
      <c r="H30" s="57">
        <f>+VLOOKUP(A30,'NOVIEMBRE 2021'!$A$7:$H$389,6,0)</f>
        <v>44650605</v>
      </c>
      <c r="I30" s="38"/>
    </row>
    <row r="31" spans="1:9" ht="12.75">
      <c r="A31" s="56" t="s">
        <v>186</v>
      </c>
      <c r="B31" s="145" t="s">
        <v>187</v>
      </c>
      <c r="C31" s="168"/>
      <c r="E31" s="11">
        <f>+VLOOKUP(A31,'NOVIEMBRE 2022'!$A$196:$H$500,6,0)</f>
        <v>8678631477.8400002</v>
      </c>
      <c r="F31" s="167"/>
      <c r="G31" s="167"/>
      <c r="H31" s="57">
        <f>+VLOOKUP(A31,'NOVIEMBRE 2021'!$A$7:$H$389,6,0)</f>
        <v>8350684344.0500002</v>
      </c>
      <c r="I31" s="38"/>
    </row>
    <row r="32" spans="1:9" ht="12.75">
      <c r="A32" s="56" t="s">
        <v>188</v>
      </c>
      <c r="B32" s="145" t="s">
        <v>189</v>
      </c>
      <c r="C32" s="168"/>
      <c r="E32" s="11">
        <f>+VLOOKUP(A32,'NOVIEMBRE 2022'!$A$196:$H$500,6,0)</f>
        <v>95969481</v>
      </c>
      <c r="F32" s="167"/>
      <c r="G32" s="167"/>
      <c r="H32" s="57">
        <f>+VLOOKUP(A32,'NOVIEMBRE 2021'!$A$7:$H$489,6,0)</f>
        <v>48491000</v>
      </c>
      <c r="I32" s="38"/>
    </row>
    <row r="33" spans="1:12" ht="12.75">
      <c r="A33" s="56"/>
      <c r="B33" s="145"/>
      <c r="C33" s="168"/>
      <c r="E33" s="60"/>
      <c r="F33" s="167"/>
      <c r="G33" s="167"/>
      <c r="H33" s="60"/>
      <c r="I33" s="38"/>
    </row>
    <row r="34" spans="1:12" s="52" customFormat="1" ht="25.5">
      <c r="A34" s="56" t="s">
        <v>190</v>
      </c>
      <c r="B34" s="144" t="s">
        <v>191</v>
      </c>
      <c r="C34" s="168"/>
      <c r="E34" s="61">
        <f>SUM(E35:E38)</f>
        <v>9176151328.7099991</v>
      </c>
      <c r="F34" s="169"/>
      <c r="G34" s="169" t="s">
        <v>192</v>
      </c>
      <c r="H34" s="61">
        <f>SUM(H35:H38)</f>
        <v>3283948846.6300001</v>
      </c>
      <c r="I34" s="55"/>
    </row>
    <row r="35" spans="1:12" ht="12.75">
      <c r="A35" s="56"/>
      <c r="B35" s="145" t="s">
        <v>193</v>
      </c>
      <c r="C35" s="168"/>
      <c r="D35" s="52"/>
      <c r="E35" s="11">
        <v>0</v>
      </c>
      <c r="F35" s="169"/>
      <c r="G35" s="169"/>
      <c r="H35" s="57">
        <v>0</v>
      </c>
      <c r="I35" s="55"/>
    </row>
    <row r="36" spans="1:12" ht="12.75">
      <c r="A36" s="56" t="s">
        <v>194</v>
      </c>
      <c r="B36" s="145" t="s">
        <v>195</v>
      </c>
      <c r="C36" s="168"/>
      <c r="E36" s="11">
        <f>+VLOOKUP(A36,'NOVIEMBRE 2022'!$A$196:$H$500,6,0)</f>
        <v>334394653.36000001</v>
      </c>
      <c r="F36" s="167"/>
      <c r="G36" s="167"/>
      <c r="H36" s="57">
        <f>+VLOOKUP(A36,'NOVIEMBRE 2021'!$A$7:$H$489,6,0)</f>
        <v>289820270.63</v>
      </c>
      <c r="I36" s="38"/>
    </row>
    <row r="37" spans="1:12" ht="12.75">
      <c r="A37" s="56" t="s">
        <v>196</v>
      </c>
      <c r="B37" s="145" t="s">
        <v>197</v>
      </c>
      <c r="C37" s="168"/>
      <c r="E37" s="11">
        <f>+VLOOKUP(A37,'NOVIEMBRE 2022'!$A$196:$H$500,6,0)</f>
        <v>5598292.3499999996</v>
      </c>
      <c r="F37" s="169"/>
      <c r="G37" s="169"/>
      <c r="H37" s="57">
        <f>+VLOOKUP(A37,'NOVIEMBRE 2021'!$A$7:$H$489,6,0)</f>
        <v>104618198</v>
      </c>
      <c r="I37" s="38"/>
    </row>
    <row r="38" spans="1:12" ht="12.75">
      <c r="A38" s="56" t="s">
        <v>198</v>
      </c>
      <c r="B38" s="145" t="s">
        <v>199</v>
      </c>
      <c r="C38" s="168"/>
      <c r="E38" s="11">
        <f>+VLOOKUP(A38,'NOVIEMBRE 2022'!$A$196:$H$500,6,0)</f>
        <v>8836158383</v>
      </c>
      <c r="F38" s="167"/>
      <c r="G38" s="167"/>
      <c r="H38" s="57">
        <f>+VLOOKUP(A38,'NOVIEMBRE 2021'!$A$7:$H$489,6,0)</f>
        <v>2889510378</v>
      </c>
      <c r="I38" s="38"/>
    </row>
    <row r="39" spans="1:12" s="52" customFormat="1" ht="12.75">
      <c r="A39" s="56" t="s">
        <v>200</v>
      </c>
      <c r="B39" s="145"/>
      <c r="C39" s="168"/>
      <c r="D39" s="35"/>
      <c r="E39" s="60"/>
      <c r="F39" s="167"/>
      <c r="G39" s="167"/>
      <c r="H39" s="60"/>
      <c r="I39" s="38"/>
    </row>
    <row r="40" spans="1:12" ht="13.5" thickBot="1">
      <c r="A40" s="56" t="s">
        <v>201</v>
      </c>
      <c r="B40" s="144" t="s">
        <v>202</v>
      </c>
      <c r="C40" s="168"/>
      <c r="D40" s="52"/>
      <c r="E40" s="53">
        <f>+E41+E42+E43</f>
        <v>20351896.02</v>
      </c>
      <c r="F40" s="169"/>
      <c r="G40" s="169"/>
      <c r="H40" s="53">
        <f>+H41+H42+H43</f>
        <v>33103282</v>
      </c>
      <c r="I40" s="55"/>
    </row>
    <row r="41" spans="1:12" ht="12.75">
      <c r="A41" s="56" t="s">
        <v>201</v>
      </c>
      <c r="B41" s="145" t="s">
        <v>167</v>
      </c>
      <c r="C41" s="168"/>
      <c r="E41" s="11">
        <f>+VLOOKUP(A41,'NOVIEMBRE 2022'!$A$196:$H$500,6,0)</f>
        <v>1383340</v>
      </c>
      <c r="F41" s="167"/>
      <c r="G41" s="167"/>
      <c r="H41" s="57">
        <f>+VLOOKUP(A41,'NOVIEMBRE 2021'!$A$7:$H$489,6,0)</f>
        <v>21297743</v>
      </c>
      <c r="I41" s="38"/>
      <c r="K41" s="125"/>
    </row>
    <row r="42" spans="1:12" ht="12.75">
      <c r="A42" s="56" t="s">
        <v>203</v>
      </c>
      <c r="B42" s="145" t="s">
        <v>204</v>
      </c>
      <c r="C42" s="168"/>
      <c r="E42" s="11">
        <f>+VLOOKUP(A42,'NOVIEMBRE 2022'!$A$196:$H$500,6,0)</f>
        <v>755.02</v>
      </c>
      <c r="F42" s="167"/>
      <c r="G42" s="167"/>
      <c r="H42" s="57">
        <f>+VLOOKUP(A42,'NOVIEMBRE 2021'!$A$7:$H$489,6,0)</f>
        <v>5900816</v>
      </c>
      <c r="I42" s="38"/>
    </row>
    <row r="43" spans="1:12" ht="12.75">
      <c r="A43" s="56" t="s">
        <v>205</v>
      </c>
      <c r="B43" s="145" t="s">
        <v>206</v>
      </c>
      <c r="C43" s="168"/>
      <c r="E43" s="11">
        <f>+VLOOKUP(A43,'NOVIEMBRE 2022'!$A$196:$H$500,6,0)</f>
        <v>18967801</v>
      </c>
      <c r="F43" s="167"/>
      <c r="G43" s="167"/>
      <c r="H43" s="57">
        <f>+VLOOKUP(A43,'NOVIEMBRE 2021'!$A$7:$H$489,6,0)</f>
        <v>5904723</v>
      </c>
      <c r="I43" s="38"/>
    </row>
    <row r="44" spans="1:12" ht="12.75">
      <c r="A44" s="56"/>
      <c r="B44" s="145"/>
      <c r="C44" s="168"/>
      <c r="E44" s="57"/>
      <c r="F44" s="167"/>
      <c r="G44" s="167"/>
      <c r="H44" s="57">
        <v>0</v>
      </c>
      <c r="I44" s="38"/>
    </row>
    <row r="45" spans="1:12" ht="17.25" customHeight="1" thickBot="1">
      <c r="A45" s="63"/>
      <c r="B45" s="145" t="s">
        <v>207</v>
      </c>
      <c r="C45" s="165"/>
      <c r="E45" s="62">
        <f>+E13-E24</f>
        <v>-5789760835.0299988</v>
      </c>
      <c r="F45" s="167"/>
      <c r="G45" s="167"/>
      <c r="H45" s="62">
        <f>+H13-H24</f>
        <v>225233185.68000031</v>
      </c>
      <c r="I45" s="38"/>
      <c r="L45" s="125"/>
    </row>
    <row r="46" spans="1:12" ht="15.75" thickTop="1">
      <c r="A46" s="63"/>
      <c r="B46" s="171"/>
      <c r="C46" s="165"/>
      <c r="E46" s="64"/>
      <c r="F46" s="169"/>
      <c r="G46" s="169"/>
      <c r="H46" s="65"/>
      <c r="I46" s="38"/>
    </row>
    <row r="47" spans="1:12" ht="30" customHeight="1">
      <c r="A47" s="63"/>
      <c r="B47" s="171"/>
      <c r="C47" s="165"/>
      <c r="E47" s="64"/>
      <c r="F47" s="172"/>
      <c r="G47" s="172"/>
      <c r="H47" s="172"/>
      <c r="I47" s="66"/>
    </row>
    <row r="48" spans="1:12" ht="15">
      <c r="A48" s="63"/>
      <c r="B48" s="271"/>
      <c r="C48" s="271"/>
      <c r="D48" s="271"/>
      <c r="E48" s="271"/>
      <c r="F48" s="271"/>
      <c r="G48" s="271"/>
      <c r="H48" s="173"/>
      <c r="I48" s="66"/>
    </row>
    <row r="49" spans="1:9" ht="15">
      <c r="A49" s="63"/>
      <c r="B49" s="271"/>
      <c r="C49" s="271"/>
      <c r="D49" s="271"/>
      <c r="E49" s="271"/>
      <c r="F49" s="271"/>
      <c r="G49" s="271"/>
      <c r="H49" s="173"/>
      <c r="I49" s="66"/>
    </row>
    <row r="50" spans="1:9" ht="15">
      <c r="A50" s="63"/>
      <c r="B50" s="173"/>
      <c r="C50" s="173"/>
      <c r="D50" s="173"/>
      <c r="E50" s="176"/>
      <c r="F50" s="173"/>
      <c r="G50" s="173"/>
      <c r="H50" s="173"/>
      <c r="I50" s="66"/>
    </row>
    <row r="51" spans="1:9" ht="15">
      <c r="A51" s="63"/>
      <c r="B51" s="272"/>
      <c r="C51" s="272"/>
      <c r="D51" s="272"/>
      <c r="E51" s="272"/>
      <c r="F51" s="272"/>
      <c r="G51" s="272"/>
      <c r="H51" s="272"/>
      <c r="I51" s="67"/>
    </row>
    <row r="52" spans="1:9" ht="15">
      <c r="A52" s="63"/>
      <c r="B52" s="272"/>
      <c r="C52" s="272"/>
      <c r="D52" s="272"/>
      <c r="E52" s="272"/>
      <c r="F52" s="272"/>
      <c r="G52" s="272"/>
      <c r="H52" s="272"/>
      <c r="I52" s="66"/>
    </row>
    <row r="53" spans="1:9" ht="15">
      <c r="A53" s="63"/>
      <c r="B53" s="68"/>
      <c r="C53" s="165"/>
      <c r="D53" s="172"/>
      <c r="E53" s="64"/>
      <c r="F53" s="172"/>
      <c r="G53" s="172"/>
      <c r="H53" s="69"/>
      <c r="I53" s="66"/>
    </row>
    <row r="54" spans="1:9" ht="15">
      <c r="A54" s="63"/>
      <c r="B54" s="68"/>
      <c r="C54" s="165"/>
      <c r="D54" s="172"/>
      <c r="E54" s="64"/>
      <c r="F54" s="172"/>
      <c r="G54" s="172"/>
      <c r="H54" s="69"/>
      <c r="I54" s="66"/>
    </row>
    <row r="55" spans="1:9" ht="15">
      <c r="A55" s="63"/>
      <c r="B55" s="68"/>
      <c r="C55" s="165"/>
      <c r="D55" s="172"/>
      <c r="E55" s="64"/>
      <c r="F55" s="172"/>
      <c r="G55" s="172"/>
      <c r="H55" s="69"/>
      <c r="I55" s="66"/>
    </row>
    <row r="56" spans="1:9" ht="15">
      <c r="A56" s="63"/>
      <c r="B56" s="170"/>
      <c r="C56" s="165"/>
      <c r="E56" s="42"/>
      <c r="F56" s="169"/>
      <c r="G56" s="169"/>
      <c r="H56" s="70"/>
      <c r="I56" s="71"/>
    </row>
    <row r="57" spans="1:9" ht="15">
      <c r="A57" s="63"/>
      <c r="B57" s="170" t="s">
        <v>142</v>
      </c>
      <c r="C57" s="165"/>
      <c r="D57" s="174"/>
      <c r="E57" s="35"/>
      <c r="F57" s="169"/>
      <c r="G57" s="42" t="s">
        <v>143</v>
      </c>
      <c r="H57" s="35"/>
      <c r="I57" s="72"/>
    </row>
    <row r="58" spans="1:9" ht="15">
      <c r="A58" s="63"/>
      <c r="B58" s="170" t="s">
        <v>144</v>
      </c>
      <c r="C58" s="165"/>
      <c r="D58" s="174"/>
      <c r="E58" s="35"/>
      <c r="F58" s="169"/>
      <c r="G58" s="42" t="s">
        <v>145</v>
      </c>
      <c r="H58" s="35"/>
      <c r="I58" s="72"/>
    </row>
    <row r="59" spans="1:9" ht="15">
      <c r="A59" s="63"/>
      <c r="B59" s="175"/>
      <c r="C59" s="165"/>
      <c r="D59" s="167"/>
      <c r="E59" s="35"/>
      <c r="F59" s="169"/>
      <c r="G59" s="42" t="s">
        <v>146</v>
      </c>
      <c r="H59" s="35"/>
      <c r="I59" s="72"/>
    </row>
    <row r="60" spans="1:9" ht="12.75">
      <c r="A60" s="34"/>
      <c r="B60" s="175"/>
      <c r="C60" s="165"/>
      <c r="E60" s="35"/>
      <c r="F60" s="167"/>
      <c r="G60" s="35" t="s">
        <v>147</v>
      </c>
      <c r="H60" s="35"/>
      <c r="I60" s="71"/>
    </row>
    <row r="61" spans="1:9" ht="12.75">
      <c r="A61" s="126"/>
      <c r="B61" s="175"/>
      <c r="C61" s="165"/>
      <c r="D61" s="167"/>
      <c r="E61" s="50"/>
      <c r="F61" s="167"/>
      <c r="G61" s="167"/>
      <c r="H61" s="73"/>
      <c r="I61" s="71"/>
    </row>
    <row r="62" spans="1:9" ht="13.5" thickBot="1">
      <c r="A62" s="34"/>
      <c r="B62" s="175"/>
      <c r="C62" s="165"/>
      <c r="D62" s="167"/>
      <c r="E62" s="50"/>
      <c r="F62" s="167"/>
      <c r="G62" s="167"/>
      <c r="H62" s="73"/>
      <c r="I62" s="71"/>
    </row>
    <row r="63" spans="1:9" ht="15.75" customHeight="1" thickBot="1">
      <c r="A63" s="273" t="s">
        <v>208</v>
      </c>
      <c r="B63" s="274"/>
      <c r="C63" s="274"/>
      <c r="D63" s="274"/>
      <c r="E63" s="274"/>
      <c r="F63" s="274"/>
      <c r="G63" s="274"/>
      <c r="H63" s="274"/>
      <c r="I63" s="275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66"/>
  <sheetViews>
    <sheetView tabSelected="1" workbookViewId="0">
      <selection activeCell="E3" sqref="E3"/>
    </sheetView>
  </sheetViews>
  <sheetFormatPr baseColWidth="10" defaultColWidth="11.42578125" defaultRowHeight="12.75"/>
  <cols>
    <col min="1" max="1" width="13.7109375" style="233" bestFit="1" customWidth="1"/>
    <col min="2" max="2" width="49.85546875" style="233" customWidth="1"/>
    <col min="3" max="6" width="19.7109375" style="235" customWidth="1"/>
    <col min="7" max="11" width="19.7109375" style="234" customWidth="1"/>
    <col min="12" max="12" width="30.140625" style="233" customWidth="1"/>
    <col min="13" max="14" width="26.85546875" style="233" customWidth="1"/>
    <col min="15" max="16384" width="11.42578125" style="233"/>
  </cols>
  <sheetData>
    <row r="1" spans="1:12" s="227" customFormat="1" ht="25.5">
      <c r="A1" s="224" t="s">
        <v>209</v>
      </c>
      <c r="B1" s="224" t="s">
        <v>210</v>
      </c>
      <c r="C1" s="225"/>
      <c r="D1" s="226"/>
      <c r="E1" s="226"/>
      <c r="F1" s="225"/>
      <c r="G1" s="226"/>
      <c r="H1" s="226"/>
      <c r="I1" s="226"/>
      <c r="J1" s="226"/>
      <c r="K1" s="226"/>
    </row>
    <row r="2" spans="1:12" s="227" customFormat="1" ht="25.5">
      <c r="A2" s="224" t="s">
        <v>211</v>
      </c>
      <c r="B2" s="224" t="s">
        <v>212</v>
      </c>
      <c r="C2" s="225"/>
      <c r="D2" s="226"/>
      <c r="E2" s="226"/>
      <c r="F2" s="225"/>
      <c r="G2" s="226"/>
      <c r="H2" s="226"/>
      <c r="I2" s="226"/>
      <c r="J2" s="226"/>
      <c r="K2" s="226"/>
    </row>
    <row r="3" spans="1:12" s="227" customFormat="1" ht="25.5">
      <c r="A3" s="224" t="s">
        <v>213</v>
      </c>
      <c r="B3" s="241" t="s">
        <v>855</v>
      </c>
      <c r="C3" s="225"/>
      <c r="D3" s="226"/>
      <c r="E3" s="226"/>
      <c r="F3" s="225"/>
      <c r="G3" s="226"/>
      <c r="H3" s="226"/>
      <c r="I3" s="226"/>
      <c r="J3" s="226"/>
      <c r="K3" s="226"/>
    </row>
    <row r="4" spans="1:12" s="227" customFormat="1" ht="25.5">
      <c r="A4" s="224" t="s">
        <v>214</v>
      </c>
      <c r="B4" s="242" t="s">
        <v>856</v>
      </c>
      <c r="C4" s="225"/>
      <c r="D4" s="226"/>
      <c r="E4" s="226"/>
      <c r="F4" s="225"/>
      <c r="G4" s="226"/>
      <c r="H4" s="226"/>
      <c r="I4" s="226"/>
      <c r="J4" s="226"/>
      <c r="K4" s="226"/>
    </row>
    <row r="5" spans="1:12" s="227" customFormat="1" ht="13.5" thickBot="1">
      <c r="A5" s="228"/>
      <c r="B5" s="228"/>
      <c r="C5" s="225"/>
      <c r="D5" s="226"/>
      <c r="E5" s="226"/>
      <c r="F5" s="225"/>
      <c r="G5" s="226"/>
      <c r="H5" s="226"/>
      <c r="I5" s="226"/>
      <c r="J5" s="226"/>
      <c r="K5" s="226"/>
    </row>
    <row r="6" spans="1:12" s="232" customFormat="1" ht="15.75" customHeight="1" thickBot="1">
      <c r="A6" s="229" t="s">
        <v>215</v>
      </c>
      <c r="B6" s="230" t="s">
        <v>211</v>
      </c>
      <c r="C6" s="231" t="s">
        <v>216</v>
      </c>
      <c r="D6" s="231" t="s">
        <v>217</v>
      </c>
      <c r="E6" s="231" t="s">
        <v>218</v>
      </c>
      <c r="F6" s="231" t="s">
        <v>219</v>
      </c>
      <c r="G6" s="231" t="s">
        <v>220</v>
      </c>
      <c r="H6" s="231" t="s">
        <v>221</v>
      </c>
      <c r="I6" s="247">
        <f>+F7-F129-F283</f>
        <v>-5789760835.0300007</v>
      </c>
      <c r="J6" s="247">
        <f>+F316-F342</f>
        <v>-5789760835.0299988</v>
      </c>
      <c r="K6" s="247">
        <f>+I6-J6</f>
        <v>0</v>
      </c>
    </row>
    <row r="7" spans="1:12" ht="15" customHeight="1">
      <c r="A7" s="216" t="s">
        <v>222</v>
      </c>
      <c r="B7" s="217" t="s">
        <v>223</v>
      </c>
      <c r="C7" s="218">
        <v>23652389204.169998</v>
      </c>
      <c r="D7" s="218">
        <v>10502931086</v>
      </c>
      <c r="E7" s="218">
        <v>9679291702.9799995</v>
      </c>
      <c r="F7" s="218">
        <v>24476028587.189999</v>
      </c>
      <c r="G7" s="218">
        <v>15075132237.209999</v>
      </c>
      <c r="H7" s="219">
        <v>9400896349.9799995</v>
      </c>
      <c r="J7" s="243"/>
      <c r="K7" s="243"/>
      <c r="L7" s="232"/>
    </row>
    <row r="8" spans="1:12" ht="15" customHeight="1">
      <c r="A8" s="131" t="s">
        <v>16</v>
      </c>
      <c r="B8" s="132" t="s">
        <v>17</v>
      </c>
      <c r="C8" s="178">
        <v>1637540101.95</v>
      </c>
      <c r="D8" s="178">
        <v>2774035467</v>
      </c>
      <c r="E8" s="178">
        <v>3523460442</v>
      </c>
      <c r="F8" s="178">
        <v>888115126.95000005</v>
      </c>
      <c r="G8" s="178">
        <v>888115126.95000005</v>
      </c>
      <c r="H8" s="179">
        <v>0</v>
      </c>
      <c r="J8" s="243"/>
      <c r="K8" s="243"/>
      <c r="L8" s="232"/>
    </row>
    <row r="9" spans="1:12">
      <c r="A9" s="237" t="s">
        <v>20</v>
      </c>
      <c r="B9" s="238" t="s">
        <v>21</v>
      </c>
      <c r="C9" s="239">
        <v>12000000</v>
      </c>
      <c r="D9" s="239">
        <v>0</v>
      </c>
      <c r="E9" s="239">
        <v>0</v>
      </c>
      <c r="F9" s="239">
        <v>12000000</v>
      </c>
      <c r="G9" s="239">
        <v>12000000</v>
      </c>
      <c r="H9" s="240">
        <v>0</v>
      </c>
      <c r="J9" s="243"/>
      <c r="K9" s="243"/>
      <c r="L9" s="232"/>
    </row>
    <row r="10" spans="1:12">
      <c r="A10" s="317" t="s">
        <v>224</v>
      </c>
      <c r="B10" s="318" t="s">
        <v>225</v>
      </c>
      <c r="C10" s="180">
        <v>12000000</v>
      </c>
      <c r="D10" s="180">
        <v>0</v>
      </c>
      <c r="E10" s="180">
        <v>0</v>
      </c>
      <c r="F10" s="180">
        <v>12000000</v>
      </c>
      <c r="G10" s="180">
        <v>12000000</v>
      </c>
      <c r="H10" s="181">
        <v>0</v>
      </c>
      <c r="J10" s="243"/>
      <c r="K10" s="243"/>
      <c r="L10" s="232"/>
    </row>
    <row r="11" spans="1:12">
      <c r="A11" s="244" t="s">
        <v>226</v>
      </c>
      <c r="B11" s="245" t="s">
        <v>227</v>
      </c>
      <c r="C11" s="182">
        <v>12000000</v>
      </c>
      <c r="D11" s="182">
        <v>0</v>
      </c>
      <c r="E11" s="182">
        <v>0</v>
      </c>
      <c r="F11" s="182">
        <v>12000000</v>
      </c>
      <c r="G11" s="182">
        <v>12000000</v>
      </c>
      <c r="H11" s="183">
        <v>0</v>
      </c>
      <c r="J11" s="243"/>
      <c r="K11" s="243"/>
      <c r="L11" s="232"/>
    </row>
    <row r="12" spans="1:12">
      <c r="A12" s="237" t="s">
        <v>24</v>
      </c>
      <c r="B12" s="238" t="s">
        <v>25</v>
      </c>
      <c r="C12" s="239">
        <v>1625540101.95</v>
      </c>
      <c r="D12" s="239">
        <v>2774035467</v>
      </c>
      <c r="E12" s="239">
        <v>3523460442</v>
      </c>
      <c r="F12" s="239">
        <v>876115126.95000005</v>
      </c>
      <c r="G12" s="239">
        <v>876115126.95000005</v>
      </c>
      <c r="H12" s="240">
        <v>0</v>
      </c>
      <c r="J12" s="243"/>
      <c r="K12" s="243"/>
      <c r="L12" s="232"/>
    </row>
    <row r="13" spans="1:12">
      <c r="A13" s="317" t="s">
        <v>228</v>
      </c>
      <c r="B13" s="318" t="s">
        <v>227</v>
      </c>
      <c r="C13" s="180">
        <v>1625540101.95</v>
      </c>
      <c r="D13" s="180">
        <v>2774035467</v>
      </c>
      <c r="E13" s="180">
        <v>3523460442</v>
      </c>
      <c r="F13" s="180">
        <v>876115126.95000005</v>
      </c>
      <c r="G13" s="180">
        <v>876115126.95000005</v>
      </c>
      <c r="H13" s="181">
        <v>0</v>
      </c>
      <c r="J13" s="243"/>
      <c r="K13" s="243"/>
      <c r="L13" s="232"/>
    </row>
    <row r="14" spans="1:12">
      <c r="A14" s="244" t="s">
        <v>229</v>
      </c>
      <c r="B14" s="245" t="s">
        <v>227</v>
      </c>
      <c r="C14" s="182">
        <v>1625540101.95</v>
      </c>
      <c r="D14" s="182">
        <v>2774035467</v>
      </c>
      <c r="E14" s="182">
        <v>3523460442</v>
      </c>
      <c r="F14" s="182">
        <v>876115126.95000005</v>
      </c>
      <c r="G14" s="182">
        <v>876115126.95000005</v>
      </c>
      <c r="H14" s="183">
        <v>0</v>
      </c>
      <c r="J14" s="243"/>
      <c r="K14" s="243"/>
      <c r="L14" s="232"/>
    </row>
    <row r="15" spans="1:12">
      <c r="A15" s="131" t="s">
        <v>28</v>
      </c>
      <c r="B15" s="132" t="s">
        <v>230</v>
      </c>
      <c r="C15" s="178">
        <v>5424130119.7399998</v>
      </c>
      <c r="D15" s="178">
        <v>4392977193</v>
      </c>
      <c r="E15" s="178">
        <v>4443655945</v>
      </c>
      <c r="F15" s="178">
        <v>5373451367.7399998</v>
      </c>
      <c r="G15" s="178">
        <v>3143941759.0799999</v>
      </c>
      <c r="H15" s="179">
        <v>2229509608.6599998</v>
      </c>
      <c r="J15" s="243"/>
      <c r="K15" s="243"/>
      <c r="L15" s="232"/>
    </row>
    <row r="16" spans="1:12">
      <c r="A16" s="237" t="s">
        <v>32</v>
      </c>
      <c r="B16" s="238" t="s">
        <v>33</v>
      </c>
      <c r="C16" s="239">
        <v>6304954026.1700001</v>
      </c>
      <c r="D16" s="239">
        <v>4390449543</v>
      </c>
      <c r="E16" s="239">
        <v>4420811698</v>
      </c>
      <c r="F16" s="239">
        <v>6274591871.1700001</v>
      </c>
      <c r="G16" s="239">
        <v>3134304943.0799999</v>
      </c>
      <c r="H16" s="240">
        <v>3140286928.0900002</v>
      </c>
      <c r="J16" s="243"/>
      <c r="K16" s="243"/>
      <c r="L16" s="232"/>
    </row>
    <row r="17" spans="1:12">
      <c r="A17" s="317" t="s">
        <v>231</v>
      </c>
      <c r="B17" s="318" t="s">
        <v>232</v>
      </c>
      <c r="C17" s="180">
        <v>6304954026.1700001</v>
      </c>
      <c r="D17" s="180">
        <v>4390449543</v>
      </c>
      <c r="E17" s="180">
        <v>4420811698</v>
      </c>
      <c r="F17" s="180">
        <v>6274591871.1700001</v>
      </c>
      <c r="G17" s="180">
        <v>3134304943.0799999</v>
      </c>
      <c r="H17" s="181">
        <v>3140286928.0900002</v>
      </c>
      <c r="J17" s="243"/>
      <c r="K17" s="243"/>
      <c r="L17" s="232"/>
    </row>
    <row r="18" spans="1:12">
      <c r="A18" s="244" t="s">
        <v>233</v>
      </c>
      <c r="B18" s="245" t="s">
        <v>232</v>
      </c>
      <c r="C18" s="182">
        <v>6304954026.1700001</v>
      </c>
      <c r="D18" s="182">
        <v>4390449543</v>
      </c>
      <c r="E18" s="182">
        <v>4420811698</v>
      </c>
      <c r="F18" s="182">
        <v>6274591871.1700001</v>
      </c>
      <c r="G18" s="182">
        <v>3134304943.0799999</v>
      </c>
      <c r="H18" s="183">
        <v>3140286928.0900002</v>
      </c>
      <c r="J18" s="243"/>
      <c r="K18" s="243"/>
      <c r="L18" s="232"/>
    </row>
    <row r="19" spans="1:12">
      <c r="A19" s="237" t="s">
        <v>36</v>
      </c>
      <c r="B19" s="238" t="s">
        <v>37</v>
      </c>
      <c r="C19" s="239">
        <v>64582944.899999999</v>
      </c>
      <c r="D19" s="239">
        <v>527628</v>
      </c>
      <c r="E19" s="239">
        <v>22844247</v>
      </c>
      <c r="F19" s="239">
        <v>42266325.899999999</v>
      </c>
      <c r="G19" s="239">
        <v>9636816</v>
      </c>
      <c r="H19" s="240">
        <v>32629509.899999999</v>
      </c>
      <c r="J19" s="243"/>
      <c r="K19" s="243"/>
      <c r="L19" s="232"/>
    </row>
    <row r="20" spans="1:12">
      <c r="A20" s="317" t="s">
        <v>234</v>
      </c>
      <c r="B20" s="318" t="s">
        <v>235</v>
      </c>
      <c r="C20" s="180">
        <v>0</v>
      </c>
      <c r="D20" s="180">
        <v>0</v>
      </c>
      <c r="E20" s="180">
        <v>0</v>
      </c>
      <c r="F20" s="180">
        <v>0</v>
      </c>
      <c r="G20" s="180"/>
      <c r="H20" s="181"/>
      <c r="J20" s="243"/>
      <c r="K20" s="243"/>
      <c r="L20" s="232"/>
    </row>
    <row r="21" spans="1:12">
      <c r="A21" s="244" t="s">
        <v>236</v>
      </c>
      <c r="B21" s="245" t="s">
        <v>235</v>
      </c>
      <c r="C21" s="182">
        <v>0</v>
      </c>
      <c r="D21" s="182">
        <v>0</v>
      </c>
      <c r="E21" s="182">
        <v>0</v>
      </c>
      <c r="F21" s="182">
        <v>0</v>
      </c>
      <c r="G21" s="182"/>
      <c r="H21" s="183"/>
      <c r="J21" s="243"/>
      <c r="K21" s="243"/>
      <c r="L21" s="232"/>
    </row>
    <row r="22" spans="1:12">
      <c r="A22" s="317" t="s">
        <v>237</v>
      </c>
      <c r="B22" s="318" t="s">
        <v>238</v>
      </c>
      <c r="C22" s="180">
        <v>64582944.899999999</v>
      </c>
      <c r="D22" s="180">
        <v>527628</v>
      </c>
      <c r="E22" s="180">
        <v>17663681</v>
      </c>
      <c r="F22" s="180">
        <v>47446891.899999999</v>
      </c>
      <c r="G22" s="180">
        <v>9636816</v>
      </c>
      <c r="H22" s="181">
        <v>37810075.899999999</v>
      </c>
      <c r="J22" s="243"/>
      <c r="K22" s="243"/>
      <c r="L22" s="232"/>
    </row>
    <row r="23" spans="1:12">
      <c r="A23" s="244" t="s">
        <v>239</v>
      </c>
      <c r="B23" s="245" t="s">
        <v>238</v>
      </c>
      <c r="C23" s="182">
        <v>64582944.899999999</v>
      </c>
      <c r="D23" s="182">
        <v>527628</v>
      </c>
      <c r="E23" s="182">
        <v>17663681</v>
      </c>
      <c r="F23" s="182">
        <v>47446891.899999999</v>
      </c>
      <c r="G23" s="182">
        <v>9636816</v>
      </c>
      <c r="H23" s="183">
        <v>37810075.899999999</v>
      </c>
      <c r="J23" s="243"/>
      <c r="K23" s="243"/>
      <c r="L23" s="232"/>
    </row>
    <row r="24" spans="1:12">
      <c r="A24" s="317" t="s">
        <v>240</v>
      </c>
      <c r="B24" s="318" t="s">
        <v>241</v>
      </c>
      <c r="C24" s="180">
        <v>0</v>
      </c>
      <c r="D24" s="180">
        <v>0</v>
      </c>
      <c r="E24" s="180">
        <v>5180566</v>
      </c>
      <c r="F24" s="180">
        <v>-5180566</v>
      </c>
      <c r="G24" s="180">
        <v>0</v>
      </c>
      <c r="H24" s="181">
        <v>-5180566</v>
      </c>
      <c r="J24" s="243"/>
      <c r="K24" s="243"/>
      <c r="L24" s="232"/>
    </row>
    <row r="25" spans="1:12">
      <c r="A25" s="244" t="s">
        <v>242</v>
      </c>
      <c r="B25" s="245" t="s">
        <v>241</v>
      </c>
      <c r="C25" s="182">
        <v>0</v>
      </c>
      <c r="D25" s="182">
        <v>0</v>
      </c>
      <c r="E25" s="182">
        <v>5180566</v>
      </c>
      <c r="F25" s="182">
        <v>-5180566</v>
      </c>
      <c r="G25" s="182">
        <v>0</v>
      </c>
      <c r="H25" s="183">
        <v>-5180566</v>
      </c>
      <c r="J25" s="243"/>
      <c r="K25" s="243"/>
      <c r="L25" s="232"/>
    </row>
    <row r="26" spans="1:12">
      <c r="A26" s="237" t="s">
        <v>40</v>
      </c>
      <c r="B26" s="238" t="s">
        <v>41</v>
      </c>
      <c r="C26" s="239">
        <v>-945406851.33000004</v>
      </c>
      <c r="D26" s="239">
        <v>2000022</v>
      </c>
      <c r="E26" s="239">
        <v>0</v>
      </c>
      <c r="F26" s="239">
        <v>-943406829.33000004</v>
      </c>
      <c r="G26" s="239">
        <v>0</v>
      </c>
      <c r="H26" s="240">
        <v>-943406829.33000004</v>
      </c>
      <c r="J26" s="243"/>
      <c r="K26" s="243"/>
      <c r="L26" s="232"/>
    </row>
    <row r="27" spans="1:12">
      <c r="A27" s="317" t="s">
        <v>243</v>
      </c>
      <c r="B27" s="318" t="s">
        <v>244</v>
      </c>
      <c r="C27" s="180">
        <v>-945406851.33000004</v>
      </c>
      <c r="D27" s="180">
        <v>2000022</v>
      </c>
      <c r="E27" s="180">
        <v>0</v>
      </c>
      <c r="F27" s="180">
        <v>-943406829.33000004</v>
      </c>
      <c r="G27" s="180">
        <v>0</v>
      </c>
      <c r="H27" s="181">
        <v>-943406829.33000004</v>
      </c>
      <c r="J27" s="243"/>
      <c r="K27" s="243"/>
      <c r="L27" s="232"/>
    </row>
    <row r="28" spans="1:12">
      <c r="A28" s="244" t="s">
        <v>245</v>
      </c>
      <c r="B28" s="245" t="s">
        <v>244</v>
      </c>
      <c r="C28" s="182">
        <v>-945406851.33000004</v>
      </c>
      <c r="D28" s="182">
        <v>2000022</v>
      </c>
      <c r="E28" s="182">
        <v>0</v>
      </c>
      <c r="F28" s="182">
        <v>-943406829.33000004</v>
      </c>
      <c r="G28" s="182">
        <v>0</v>
      </c>
      <c r="H28" s="183">
        <v>-943406829.33000004</v>
      </c>
      <c r="J28" s="243"/>
      <c r="K28" s="243"/>
      <c r="L28" s="232"/>
    </row>
    <row r="29" spans="1:12">
      <c r="A29" s="131" t="s">
        <v>246</v>
      </c>
      <c r="B29" s="132" t="s">
        <v>44</v>
      </c>
      <c r="C29" s="178">
        <v>0</v>
      </c>
      <c r="D29" s="178">
        <v>0</v>
      </c>
      <c r="E29" s="178">
        <v>0</v>
      </c>
      <c r="F29" s="178">
        <v>0</v>
      </c>
      <c r="G29" s="178">
        <v>0</v>
      </c>
      <c r="H29" s="179">
        <v>0</v>
      </c>
      <c r="J29" s="243"/>
      <c r="K29" s="243"/>
      <c r="L29" s="232"/>
    </row>
    <row r="30" spans="1:12">
      <c r="A30" s="237" t="s">
        <v>47</v>
      </c>
      <c r="B30" s="238" t="s">
        <v>48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40">
        <v>0</v>
      </c>
      <c r="J30" s="243"/>
      <c r="K30" s="243"/>
      <c r="L30" s="232"/>
    </row>
    <row r="31" spans="1:12">
      <c r="A31" s="317" t="s">
        <v>247</v>
      </c>
      <c r="B31" s="318" t="s">
        <v>248</v>
      </c>
      <c r="C31" s="180">
        <v>0</v>
      </c>
      <c r="D31" s="180">
        <v>0</v>
      </c>
      <c r="E31" s="180">
        <v>0</v>
      </c>
      <c r="F31" s="180">
        <v>0</v>
      </c>
      <c r="G31" s="180">
        <v>0</v>
      </c>
      <c r="H31" s="181">
        <v>0</v>
      </c>
      <c r="J31" s="243"/>
      <c r="K31" s="243"/>
      <c r="L31" s="232"/>
    </row>
    <row r="32" spans="1:12">
      <c r="A32" s="244" t="s">
        <v>249</v>
      </c>
      <c r="B32" s="245" t="s">
        <v>248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3">
        <v>0</v>
      </c>
      <c r="J32" s="243"/>
      <c r="K32" s="243"/>
      <c r="L32" s="232"/>
    </row>
    <row r="33" spans="1:12">
      <c r="A33" s="317" t="s">
        <v>250</v>
      </c>
      <c r="B33" s="318" t="s">
        <v>251</v>
      </c>
      <c r="C33" s="180">
        <v>0</v>
      </c>
      <c r="D33" s="180">
        <v>0</v>
      </c>
      <c r="E33" s="180">
        <v>0</v>
      </c>
      <c r="F33" s="180">
        <v>0</v>
      </c>
      <c r="G33" s="180">
        <v>0</v>
      </c>
      <c r="H33" s="181">
        <v>0</v>
      </c>
      <c r="J33" s="243"/>
      <c r="K33" s="243"/>
      <c r="L33" s="232"/>
    </row>
    <row r="34" spans="1:12">
      <c r="A34" s="244" t="s">
        <v>252</v>
      </c>
      <c r="B34" s="245" t="s">
        <v>251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J34" s="243"/>
      <c r="K34" s="243"/>
      <c r="L34" s="232"/>
    </row>
    <row r="35" spans="1:12">
      <c r="A35" s="317" t="s">
        <v>253</v>
      </c>
      <c r="B35" s="318" t="s">
        <v>254</v>
      </c>
      <c r="C35" s="180">
        <v>0</v>
      </c>
      <c r="D35" s="180">
        <v>0</v>
      </c>
      <c r="E35" s="180">
        <v>0</v>
      </c>
      <c r="F35" s="180">
        <v>0</v>
      </c>
      <c r="G35" s="180">
        <v>0</v>
      </c>
      <c r="H35" s="181">
        <v>0</v>
      </c>
      <c r="J35" s="243"/>
      <c r="K35" s="243"/>
      <c r="L35" s="232"/>
    </row>
    <row r="36" spans="1:12">
      <c r="A36" s="244" t="s">
        <v>255</v>
      </c>
      <c r="B36" s="245" t="s">
        <v>254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3">
        <v>0</v>
      </c>
      <c r="J36" s="243"/>
      <c r="K36" s="243"/>
      <c r="L36" s="232"/>
    </row>
    <row r="37" spans="1:12">
      <c r="A37" s="131" t="s">
        <v>73</v>
      </c>
      <c r="B37" s="132" t="s">
        <v>74</v>
      </c>
      <c r="C37" s="178">
        <v>7200427634.3900003</v>
      </c>
      <c r="D37" s="178">
        <v>0</v>
      </c>
      <c r="E37" s="178">
        <v>29040893.07</v>
      </c>
      <c r="F37" s="178">
        <v>7171386741.3199997</v>
      </c>
      <c r="G37" s="178">
        <v>0</v>
      </c>
      <c r="H37" s="179">
        <v>7171386741.3199997</v>
      </c>
      <c r="J37" s="243"/>
      <c r="K37" s="243"/>
      <c r="L37" s="232"/>
    </row>
    <row r="38" spans="1:12">
      <c r="A38" s="237" t="s">
        <v>75</v>
      </c>
      <c r="B38" s="238" t="s">
        <v>76</v>
      </c>
      <c r="C38" s="239">
        <v>0</v>
      </c>
      <c r="D38" s="239">
        <v>0</v>
      </c>
      <c r="E38" s="239">
        <v>0</v>
      </c>
      <c r="F38" s="239">
        <v>0</v>
      </c>
      <c r="G38" s="239">
        <v>0</v>
      </c>
      <c r="H38" s="240">
        <v>0</v>
      </c>
      <c r="J38" s="243"/>
      <c r="K38" s="243"/>
      <c r="L38" s="232"/>
    </row>
    <row r="39" spans="1:12">
      <c r="A39" s="317" t="s">
        <v>256</v>
      </c>
      <c r="B39" s="318" t="s">
        <v>257</v>
      </c>
      <c r="C39" s="180">
        <v>0</v>
      </c>
      <c r="D39" s="180">
        <v>0</v>
      </c>
      <c r="E39" s="180">
        <v>0</v>
      </c>
      <c r="F39" s="180">
        <v>0</v>
      </c>
      <c r="G39" s="180">
        <v>0</v>
      </c>
      <c r="H39" s="181">
        <v>0</v>
      </c>
      <c r="J39" s="243"/>
      <c r="K39" s="243"/>
      <c r="L39" s="232"/>
    </row>
    <row r="40" spans="1:12">
      <c r="A40" s="244" t="s">
        <v>258</v>
      </c>
      <c r="B40" s="245" t="s">
        <v>257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3">
        <v>0</v>
      </c>
      <c r="J40" s="243"/>
      <c r="K40" s="243"/>
      <c r="L40" s="232"/>
    </row>
    <row r="41" spans="1:12">
      <c r="A41" s="237" t="s">
        <v>77</v>
      </c>
      <c r="B41" s="238" t="s">
        <v>78</v>
      </c>
      <c r="C41" s="239">
        <v>0</v>
      </c>
      <c r="D41" s="239">
        <v>0</v>
      </c>
      <c r="E41" s="239">
        <v>0</v>
      </c>
      <c r="F41" s="239">
        <v>0</v>
      </c>
      <c r="G41" s="239">
        <v>0</v>
      </c>
      <c r="H41" s="240">
        <v>0</v>
      </c>
      <c r="J41" s="243"/>
      <c r="K41" s="243"/>
      <c r="L41" s="232"/>
    </row>
    <row r="42" spans="1:12">
      <c r="A42" s="317" t="s">
        <v>259</v>
      </c>
      <c r="B42" s="318" t="s">
        <v>260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1">
        <v>0</v>
      </c>
      <c r="J42" s="243"/>
      <c r="K42" s="243"/>
      <c r="L42" s="232"/>
    </row>
    <row r="43" spans="1:12">
      <c r="A43" s="244" t="s">
        <v>261</v>
      </c>
      <c r="B43" s="245" t="s">
        <v>262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3">
        <v>0</v>
      </c>
      <c r="J43" s="243"/>
      <c r="K43" s="243"/>
      <c r="L43" s="232"/>
    </row>
    <row r="44" spans="1:12">
      <c r="A44" s="244" t="s">
        <v>263</v>
      </c>
      <c r="B44" s="245" t="s">
        <v>264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  <c r="H44" s="183">
        <v>0</v>
      </c>
      <c r="J44" s="243"/>
      <c r="K44" s="243"/>
      <c r="L44" s="232"/>
    </row>
    <row r="45" spans="1:12">
      <c r="A45" s="317" t="s">
        <v>265</v>
      </c>
      <c r="B45" s="318" t="s">
        <v>266</v>
      </c>
      <c r="C45" s="180">
        <v>0</v>
      </c>
      <c r="D45" s="180">
        <v>0</v>
      </c>
      <c r="E45" s="180">
        <v>0</v>
      </c>
      <c r="F45" s="180">
        <v>0</v>
      </c>
      <c r="G45" s="180">
        <v>0</v>
      </c>
      <c r="H45" s="181">
        <v>0</v>
      </c>
      <c r="J45" s="243"/>
      <c r="K45" s="243"/>
      <c r="L45" s="232"/>
    </row>
    <row r="46" spans="1:12">
      <c r="A46" s="244" t="s">
        <v>267</v>
      </c>
      <c r="B46" s="245" t="s">
        <v>268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3">
        <v>0</v>
      </c>
      <c r="J46" s="243"/>
      <c r="K46" s="243"/>
      <c r="L46" s="232"/>
    </row>
    <row r="47" spans="1:12">
      <c r="A47" s="244" t="s">
        <v>269</v>
      </c>
      <c r="B47" s="245" t="s">
        <v>270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3">
        <v>0</v>
      </c>
      <c r="J47" s="243"/>
      <c r="K47" s="243"/>
      <c r="L47" s="232"/>
    </row>
    <row r="48" spans="1:12">
      <c r="A48" s="317" t="s">
        <v>271</v>
      </c>
      <c r="B48" s="318" t="s">
        <v>272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81">
        <v>0</v>
      </c>
      <c r="J48" s="243"/>
      <c r="K48" s="243"/>
      <c r="L48" s="232"/>
    </row>
    <row r="49" spans="1:12">
      <c r="A49" s="244" t="s">
        <v>273</v>
      </c>
      <c r="B49" s="245" t="s">
        <v>272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3">
        <v>0</v>
      </c>
      <c r="J49" s="243"/>
      <c r="K49" s="243"/>
      <c r="L49" s="232"/>
    </row>
    <row r="50" spans="1:12">
      <c r="A50" s="237" t="s">
        <v>80</v>
      </c>
      <c r="B50" s="238" t="s">
        <v>81</v>
      </c>
      <c r="C50" s="239">
        <v>0</v>
      </c>
      <c r="D50" s="239">
        <v>0</v>
      </c>
      <c r="E50" s="239">
        <v>0</v>
      </c>
      <c r="F50" s="239">
        <v>0</v>
      </c>
      <c r="G50" s="239">
        <v>0</v>
      </c>
      <c r="H50" s="240">
        <v>0</v>
      </c>
      <c r="J50" s="243"/>
      <c r="K50" s="243"/>
      <c r="L50" s="232"/>
    </row>
    <row r="51" spans="1:12">
      <c r="A51" s="317" t="s">
        <v>274</v>
      </c>
      <c r="B51" s="318" t="s">
        <v>260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1">
        <v>0</v>
      </c>
      <c r="J51" s="243"/>
      <c r="K51" s="243"/>
      <c r="L51" s="232"/>
    </row>
    <row r="52" spans="1:12">
      <c r="A52" s="244" t="s">
        <v>275</v>
      </c>
      <c r="B52" s="245" t="s">
        <v>262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3">
        <v>0</v>
      </c>
      <c r="J52" s="243"/>
      <c r="K52" s="243"/>
      <c r="L52" s="232"/>
    </row>
    <row r="53" spans="1:12">
      <c r="A53" s="317" t="s">
        <v>276</v>
      </c>
      <c r="B53" s="318" t="s">
        <v>266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1">
        <v>0</v>
      </c>
      <c r="J53" s="243"/>
      <c r="K53" s="243"/>
      <c r="L53" s="232"/>
    </row>
    <row r="54" spans="1:12">
      <c r="A54" s="244" t="s">
        <v>277</v>
      </c>
      <c r="B54" s="245" t="s">
        <v>268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3">
        <v>0</v>
      </c>
      <c r="J54" s="243"/>
      <c r="K54" s="243"/>
      <c r="L54" s="232"/>
    </row>
    <row r="55" spans="1:12">
      <c r="A55" s="244" t="s">
        <v>278</v>
      </c>
      <c r="B55" s="245" t="s">
        <v>270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3">
        <v>0</v>
      </c>
      <c r="J55" s="243"/>
      <c r="K55" s="243"/>
      <c r="L55" s="232"/>
    </row>
    <row r="56" spans="1:12">
      <c r="A56" s="237" t="s">
        <v>84</v>
      </c>
      <c r="B56" s="238" t="s">
        <v>85</v>
      </c>
      <c r="C56" s="239">
        <v>7347876584.9799995</v>
      </c>
      <c r="D56" s="239">
        <v>0</v>
      </c>
      <c r="E56" s="239">
        <v>0</v>
      </c>
      <c r="F56" s="239">
        <v>7347876584.9799995</v>
      </c>
      <c r="G56" s="239">
        <v>0</v>
      </c>
      <c r="H56" s="240">
        <v>7347876584.9799995</v>
      </c>
      <c r="J56" s="243"/>
      <c r="K56" s="243"/>
      <c r="L56" s="232"/>
    </row>
    <row r="57" spans="1:12">
      <c r="A57" s="317" t="s">
        <v>279</v>
      </c>
      <c r="B57" s="318" t="s">
        <v>280</v>
      </c>
      <c r="C57" s="180">
        <v>6812876584.9799995</v>
      </c>
      <c r="D57" s="180">
        <v>0</v>
      </c>
      <c r="E57" s="180">
        <v>0</v>
      </c>
      <c r="F57" s="180">
        <v>6812876584.9799995</v>
      </c>
      <c r="G57" s="180">
        <v>0</v>
      </c>
      <c r="H57" s="181">
        <v>6812876584.9799995</v>
      </c>
      <c r="J57" s="243"/>
      <c r="K57" s="243"/>
      <c r="L57" s="232"/>
    </row>
    <row r="58" spans="1:12">
      <c r="A58" s="244" t="s">
        <v>281</v>
      </c>
      <c r="B58" s="245" t="s">
        <v>280</v>
      </c>
      <c r="C58" s="182">
        <v>6812876584.9799995</v>
      </c>
      <c r="D58" s="182">
        <v>0</v>
      </c>
      <c r="E58" s="182">
        <v>0</v>
      </c>
      <c r="F58" s="182">
        <v>6812876584.9799995</v>
      </c>
      <c r="G58" s="182">
        <v>0</v>
      </c>
      <c r="H58" s="183">
        <v>6812876584.9799995</v>
      </c>
      <c r="J58" s="243"/>
      <c r="K58" s="243"/>
      <c r="L58" s="232"/>
    </row>
    <row r="59" spans="1:12">
      <c r="A59" s="317" t="s">
        <v>282</v>
      </c>
      <c r="B59" s="318" t="s">
        <v>283</v>
      </c>
      <c r="C59" s="180">
        <v>465000000</v>
      </c>
      <c r="D59" s="180">
        <v>0</v>
      </c>
      <c r="E59" s="180">
        <v>0</v>
      </c>
      <c r="F59" s="180">
        <v>465000000</v>
      </c>
      <c r="G59" s="180">
        <v>0</v>
      </c>
      <c r="H59" s="181">
        <v>465000000</v>
      </c>
      <c r="J59" s="243"/>
      <c r="K59" s="243"/>
      <c r="L59" s="232"/>
    </row>
    <row r="60" spans="1:12">
      <c r="A60" s="244" t="s">
        <v>284</v>
      </c>
      <c r="B60" s="245" t="s">
        <v>283</v>
      </c>
      <c r="C60" s="182">
        <v>465000000</v>
      </c>
      <c r="D60" s="182">
        <v>0</v>
      </c>
      <c r="E60" s="182">
        <v>0</v>
      </c>
      <c r="F60" s="182">
        <v>465000000</v>
      </c>
      <c r="G60" s="182">
        <v>0</v>
      </c>
      <c r="H60" s="183">
        <v>465000000</v>
      </c>
      <c r="J60" s="243"/>
      <c r="K60" s="243"/>
      <c r="L60" s="232"/>
    </row>
    <row r="61" spans="1:12">
      <c r="A61" s="317" t="s">
        <v>285</v>
      </c>
      <c r="B61" s="318" t="s">
        <v>286</v>
      </c>
      <c r="C61" s="180">
        <v>70000000</v>
      </c>
      <c r="D61" s="180">
        <v>0</v>
      </c>
      <c r="E61" s="180">
        <v>0</v>
      </c>
      <c r="F61" s="180">
        <v>70000000</v>
      </c>
      <c r="G61" s="180">
        <v>0</v>
      </c>
      <c r="H61" s="181">
        <v>70000000</v>
      </c>
      <c r="J61" s="243"/>
      <c r="K61" s="243"/>
      <c r="L61" s="232"/>
    </row>
    <row r="62" spans="1:12">
      <c r="A62" s="244" t="s">
        <v>287</v>
      </c>
      <c r="B62" s="245" t="s">
        <v>286</v>
      </c>
      <c r="C62" s="182">
        <v>70000000</v>
      </c>
      <c r="D62" s="182">
        <v>0</v>
      </c>
      <c r="E62" s="182">
        <v>0</v>
      </c>
      <c r="F62" s="182">
        <v>70000000</v>
      </c>
      <c r="G62" s="182">
        <v>0</v>
      </c>
      <c r="H62" s="183">
        <v>70000000</v>
      </c>
      <c r="J62" s="243"/>
      <c r="K62" s="243"/>
      <c r="L62" s="232"/>
    </row>
    <row r="63" spans="1:12">
      <c r="A63" s="237" t="s">
        <v>88</v>
      </c>
      <c r="B63" s="238" t="s">
        <v>89</v>
      </c>
      <c r="C63" s="239">
        <v>586621815.59000003</v>
      </c>
      <c r="D63" s="239">
        <v>0</v>
      </c>
      <c r="E63" s="239">
        <v>0</v>
      </c>
      <c r="F63" s="239">
        <v>586621815.59000003</v>
      </c>
      <c r="G63" s="239">
        <v>0</v>
      </c>
      <c r="H63" s="240">
        <v>586621815.59000003</v>
      </c>
      <c r="J63" s="243"/>
      <c r="K63" s="243"/>
      <c r="L63" s="232"/>
    </row>
    <row r="64" spans="1:12">
      <c r="A64" s="317" t="s">
        <v>288</v>
      </c>
      <c r="B64" s="318" t="s">
        <v>262</v>
      </c>
      <c r="C64" s="180">
        <v>420382125.13999999</v>
      </c>
      <c r="D64" s="180">
        <v>0</v>
      </c>
      <c r="E64" s="180">
        <v>0</v>
      </c>
      <c r="F64" s="180">
        <v>420382125.13999999</v>
      </c>
      <c r="G64" s="180">
        <v>0</v>
      </c>
      <c r="H64" s="181">
        <v>420382125.13999999</v>
      </c>
      <c r="J64" s="243"/>
      <c r="K64" s="243"/>
      <c r="L64" s="232"/>
    </row>
    <row r="65" spans="1:12">
      <c r="A65" s="244" t="s">
        <v>289</v>
      </c>
      <c r="B65" s="245" t="s">
        <v>262</v>
      </c>
      <c r="C65" s="182">
        <v>420382125.13999999</v>
      </c>
      <c r="D65" s="182">
        <v>0</v>
      </c>
      <c r="E65" s="182">
        <v>0</v>
      </c>
      <c r="F65" s="182">
        <v>420382125.13999999</v>
      </c>
      <c r="G65" s="182">
        <v>0</v>
      </c>
      <c r="H65" s="183">
        <v>420382125.13999999</v>
      </c>
      <c r="J65" s="243"/>
      <c r="K65" s="243"/>
      <c r="L65" s="232"/>
    </row>
    <row r="66" spans="1:12">
      <c r="A66" s="317" t="s">
        <v>290</v>
      </c>
      <c r="B66" s="318" t="s">
        <v>264</v>
      </c>
      <c r="C66" s="180">
        <v>166239690.44999999</v>
      </c>
      <c r="D66" s="180">
        <v>0</v>
      </c>
      <c r="E66" s="180">
        <v>0</v>
      </c>
      <c r="F66" s="180">
        <v>166239690.44999999</v>
      </c>
      <c r="G66" s="180">
        <v>0</v>
      </c>
      <c r="H66" s="181">
        <v>166239690.44999999</v>
      </c>
      <c r="J66" s="243"/>
      <c r="K66" s="243"/>
      <c r="L66" s="232"/>
    </row>
    <row r="67" spans="1:12">
      <c r="A67" s="244" t="s">
        <v>291</v>
      </c>
      <c r="B67" s="245" t="s">
        <v>264</v>
      </c>
      <c r="C67" s="182">
        <v>166239690.44999999</v>
      </c>
      <c r="D67" s="182">
        <v>0</v>
      </c>
      <c r="E67" s="182">
        <v>0</v>
      </c>
      <c r="F67" s="182">
        <v>166239690.44999999</v>
      </c>
      <c r="G67" s="182">
        <v>0</v>
      </c>
      <c r="H67" s="183">
        <v>166239690.44999999</v>
      </c>
      <c r="J67" s="243"/>
      <c r="K67" s="243"/>
      <c r="L67" s="232"/>
    </row>
    <row r="68" spans="1:12">
      <c r="A68" s="237" t="s">
        <v>92</v>
      </c>
      <c r="B68" s="238" t="s">
        <v>93</v>
      </c>
      <c r="C68" s="239">
        <v>1567100698.6500001</v>
      </c>
      <c r="D68" s="239">
        <v>0</v>
      </c>
      <c r="E68" s="239">
        <v>0</v>
      </c>
      <c r="F68" s="239">
        <v>1567100698.6500001</v>
      </c>
      <c r="G68" s="239">
        <v>0</v>
      </c>
      <c r="H68" s="240">
        <v>1567100698.6500001</v>
      </c>
      <c r="J68" s="243"/>
      <c r="K68" s="243"/>
      <c r="L68" s="232"/>
    </row>
    <row r="69" spans="1:12">
      <c r="A69" s="317" t="s">
        <v>292</v>
      </c>
      <c r="B69" s="318" t="s">
        <v>268</v>
      </c>
      <c r="C69" s="180">
        <v>307374259.88</v>
      </c>
      <c r="D69" s="180">
        <v>0</v>
      </c>
      <c r="E69" s="180">
        <v>0</v>
      </c>
      <c r="F69" s="180">
        <v>307374259.88</v>
      </c>
      <c r="G69" s="180">
        <v>0</v>
      </c>
      <c r="H69" s="181">
        <v>307374259.88</v>
      </c>
      <c r="J69" s="243"/>
      <c r="K69" s="243"/>
      <c r="L69" s="232"/>
    </row>
    <row r="70" spans="1:12">
      <c r="A70" s="244" t="s">
        <v>293</v>
      </c>
      <c r="B70" s="245" t="s">
        <v>268</v>
      </c>
      <c r="C70" s="182">
        <v>307374259.88</v>
      </c>
      <c r="D70" s="182">
        <v>0</v>
      </c>
      <c r="E70" s="182">
        <v>0</v>
      </c>
      <c r="F70" s="182">
        <v>307374259.88</v>
      </c>
      <c r="G70" s="182">
        <v>0</v>
      </c>
      <c r="H70" s="183">
        <v>307374259.88</v>
      </c>
      <c r="J70" s="243"/>
      <c r="K70" s="243"/>
      <c r="L70" s="232"/>
    </row>
    <row r="71" spans="1:12">
      <c r="A71" s="317" t="s">
        <v>294</v>
      </c>
      <c r="B71" s="318" t="s">
        <v>270</v>
      </c>
      <c r="C71" s="180">
        <v>1259726438.77</v>
      </c>
      <c r="D71" s="180">
        <v>0</v>
      </c>
      <c r="E71" s="180">
        <v>0</v>
      </c>
      <c r="F71" s="180">
        <v>1259726438.77</v>
      </c>
      <c r="G71" s="180">
        <v>0</v>
      </c>
      <c r="H71" s="181">
        <v>1259726438.77</v>
      </c>
      <c r="J71" s="243"/>
      <c r="K71" s="243"/>
      <c r="L71" s="232"/>
    </row>
    <row r="72" spans="1:12">
      <c r="A72" s="244" t="s">
        <v>295</v>
      </c>
      <c r="B72" s="245" t="s">
        <v>270</v>
      </c>
      <c r="C72" s="182">
        <v>1259726438.77</v>
      </c>
      <c r="D72" s="182">
        <v>0</v>
      </c>
      <c r="E72" s="182">
        <v>0</v>
      </c>
      <c r="F72" s="182">
        <v>1259726438.77</v>
      </c>
      <c r="G72" s="182">
        <v>0</v>
      </c>
      <c r="H72" s="183">
        <v>1259726438.77</v>
      </c>
      <c r="J72" s="243"/>
      <c r="K72" s="243"/>
      <c r="L72" s="232"/>
    </row>
    <row r="73" spans="1:12">
      <c r="A73" s="237" t="s">
        <v>95</v>
      </c>
      <c r="B73" s="238" t="s">
        <v>96</v>
      </c>
      <c r="C73" s="239">
        <v>242083976</v>
      </c>
      <c r="D73" s="239">
        <v>0</v>
      </c>
      <c r="E73" s="239">
        <v>0</v>
      </c>
      <c r="F73" s="239">
        <v>242083976</v>
      </c>
      <c r="G73" s="239">
        <v>0</v>
      </c>
      <c r="H73" s="240">
        <v>242083976</v>
      </c>
      <c r="J73" s="243"/>
      <c r="K73" s="243"/>
      <c r="L73" s="232"/>
    </row>
    <row r="74" spans="1:12">
      <c r="A74" s="317" t="s">
        <v>296</v>
      </c>
      <c r="B74" s="318" t="s">
        <v>297</v>
      </c>
      <c r="C74" s="180">
        <v>242083976</v>
      </c>
      <c r="D74" s="180">
        <v>0</v>
      </c>
      <c r="E74" s="180">
        <v>0</v>
      </c>
      <c r="F74" s="180">
        <v>242083976</v>
      </c>
      <c r="G74" s="180">
        <v>0</v>
      </c>
      <c r="H74" s="181">
        <v>242083976</v>
      </c>
      <c r="J74" s="243"/>
      <c r="K74" s="243"/>
      <c r="L74" s="232"/>
    </row>
    <row r="75" spans="1:12">
      <c r="A75" s="244" t="s">
        <v>298</v>
      </c>
      <c r="B75" s="245" t="s">
        <v>297</v>
      </c>
      <c r="C75" s="182">
        <v>242083976</v>
      </c>
      <c r="D75" s="182">
        <v>0</v>
      </c>
      <c r="E75" s="182">
        <v>0</v>
      </c>
      <c r="F75" s="182">
        <v>242083976</v>
      </c>
      <c r="G75" s="182">
        <v>0</v>
      </c>
      <c r="H75" s="183">
        <v>242083976</v>
      </c>
      <c r="J75" s="243"/>
      <c r="K75" s="243"/>
      <c r="L75" s="232"/>
    </row>
    <row r="76" spans="1:12" ht="25.5">
      <c r="A76" s="237" t="s">
        <v>99</v>
      </c>
      <c r="B76" s="238" t="s">
        <v>100</v>
      </c>
      <c r="C76" s="239">
        <v>-2189497973.8299999</v>
      </c>
      <c r="D76" s="239">
        <v>0</v>
      </c>
      <c r="E76" s="239">
        <v>29040893.07</v>
      </c>
      <c r="F76" s="239">
        <v>-2218538866.9000001</v>
      </c>
      <c r="G76" s="239">
        <v>0</v>
      </c>
      <c r="H76" s="240">
        <v>-2218538866.9000001</v>
      </c>
      <c r="J76" s="243"/>
      <c r="K76" s="243"/>
      <c r="L76" s="232"/>
    </row>
    <row r="77" spans="1:12">
      <c r="A77" s="317" t="s">
        <v>299</v>
      </c>
      <c r="B77" s="318" t="s">
        <v>257</v>
      </c>
      <c r="C77" s="180">
        <v>-501345805.89999998</v>
      </c>
      <c r="D77" s="180">
        <v>0</v>
      </c>
      <c r="E77" s="180">
        <v>7718749.4800000004</v>
      </c>
      <c r="F77" s="180">
        <v>-509064555.38</v>
      </c>
      <c r="G77" s="180">
        <v>0</v>
      </c>
      <c r="H77" s="181">
        <v>-509064555.38</v>
      </c>
      <c r="J77" s="243"/>
      <c r="K77" s="243"/>
      <c r="L77" s="232"/>
    </row>
    <row r="78" spans="1:12">
      <c r="A78" s="244" t="s">
        <v>300</v>
      </c>
      <c r="B78" s="245" t="s">
        <v>301</v>
      </c>
      <c r="C78" s="182">
        <v>0</v>
      </c>
      <c r="D78" s="182">
        <v>0</v>
      </c>
      <c r="E78" s="182">
        <v>0</v>
      </c>
      <c r="F78" s="182">
        <v>0</v>
      </c>
      <c r="G78" s="182">
        <v>0</v>
      </c>
      <c r="H78" s="183">
        <v>0</v>
      </c>
      <c r="J78" s="243"/>
      <c r="K78" s="243"/>
      <c r="L78" s="232"/>
    </row>
    <row r="79" spans="1:12">
      <c r="A79" s="244" t="s">
        <v>302</v>
      </c>
      <c r="B79" s="245" t="s">
        <v>280</v>
      </c>
      <c r="C79" s="182">
        <v>-460663506.20999998</v>
      </c>
      <c r="D79" s="182">
        <v>0</v>
      </c>
      <c r="E79" s="182">
        <v>7161457.8099999996</v>
      </c>
      <c r="F79" s="182">
        <v>-467824964.01999998</v>
      </c>
      <c r="G79" s="182">
        <v>0</v>
      </c>
      <c r="H79" s="183">
        <v>-467824964.01999998</v>
      </c>
      <c r="J79" s="243"/>
      <c r="K79" s="243"/>
      <c r="L79" s="232"/>
    </row>
    <row r="80" spans="1:12">
      <c r="A80" s="244" t="s">
        <v>303</v>
      </c>
      <c r="B80" s="245" t="s">
        <v>283</v>
      </c>
      <c r="C80" s="182">
        <v>-35359375</v>
      </c>
      <c r="D80" s="182">
        <v>0</v>
      </c>
      <c r="E80" s="182">
        <v>484375</v>
      </c>
      <c r="F80" s="182">
        <v>-35843750</v>
      </c>
      <c r="G80" s="182">
        <v>0</v>
      </c>
      <c r="H80" s="183">
        <v>-35843750</v>
      </c>
      <c r="J80" s="243"/>
      <c r="K80" s="243"/>
      <c r="L80" s="232"/>
    </row>
    <row r="81" spans="1:12">
      <c r="A81" s="244" t="s">
        <v>304</v>
      </c>
      <c r="B81" s="245" t="s">
        <v>286</v>
      </c>
      <c r="C81" s="182">
        <v>-5322924.6900000004</v>
      </c>
      <c r="D81" s="182">
        <v>0</v>
      </c>
      <c r="E81" s="182">
        <v>72916.67</v>
      </c>
      <c r="F81" s="182">
        <v>-5395841.3600000003</v>
      </c>
      <c r="G81" s="182">
        <v>0</v>
      </c>
      <c r="H81" s="183">
        <v>-5395841.3600000003</v>
      </c>
      <c r="J81" s="243"/>
      <c r="K81" s="243"/>
      <c r="L81" s="232"/>
    </row>
    <row r="82" spans="1:12">
      <c r="A82" s="317" t="s">
        <v>305</v>
      </c>
      <c r="B82" s="318" t="s">
        <v>260</v>
      </c>
      <c r="C82" s="180">
        <v>-272231574.75</v>
      </c>
      <c r="D82" s="180">
        <v>0</v>
      </c>
      <c r="E82" s="180">
        <v>3871407.59</v>
      </c>
      <c r="F82" s="180">
        <v>-276102982.33999997</v>
      </c>
      <c r="G82" s="180">
        <v>0</v>
      </c>
      <c r="H82" s="181">
        <v>-276102982.33999997</v>
      </c>
      <c r="J82" s="243"/>
      <c r="K82" s="243"/>
      <c r="L82" s="232"/>
    </row>
    <row r="83" spans="1:12">
      <c r="A83" s="244" t="s">
        <v>306</v>
      </c>
      <c r="B83" s="245" t="s">
        <v>262</v>
      </c>
      <c r="C83" s="182">
        <v>-154750798.15000001</v>
      </c>
      <c r="D83" s="182">
        <v>0</v>
      </c>
      <c r="E83" s="182">
        <v>2583086.75</v>
      </c>
      <c r="F83" s="182">
        <v>-157333884.90000001</v>
      </c>
      <c r="G83" s="182">
        <v>0</v>
      </c>
      <c r="H83" s="183">
        <v>-157333884.90000001</v>
      </c>
      <c r="J83" s="243"/>
      <c r="K83" s="243"/>
      <c r="L83" s="232"/>
    </row>
    <row r="84" spans="1:12">
      <c r="A84" s="244" t="s">
        <v>307</v>
      </c>
      <c r="B84" s="245" t="s">
        <v>264</v>
      </c>
      <c r="C84" s="182">
        <v>-117480776.59999999</v>
      </c>
      <c r="D84" s="182">
        <v>0</v>
      </c>
      <c r="E84" s="182">
        <v>1288320.8400000001</v>
      </c>
      <c r="F84" s="182">
        <v>-118769097.44</v>
      </c>
      <c r="G84" s="182">
        <v>0</v>
      </c>
      <c r="H84" s="183">
        <v>-118769097.44</v>
      </c>
      <c r="J84" s="243"/>
      <c r="K84" s="243"/>
      <c r="L84" s="232"/>
    </row>
    <row r="85" spans="1:12">
      <c r="A85" s="317" t="s">
        <v>308</v>
      </c>
      <c r="B85" s="318" t="s">
        <v>266</v>
      </c>
      <c r="C85" s="180">
        <v>-1214183956.0999999</v>
      </c>
      <c r="D85" s="180">
        <v>0</v>
      </c>
      <c r="E85" s="180">
        <v>15433369.52</v>
      </c>
      <c r="F85" s="180">
        <v>-1229617325.6199999</v>
      </c>
      <c r="G85" s="180">
        <v>0</v>
      </c>
      <c r="H85" s="181">
        <v>-1229617325.6199999</v>
      </c>
      <c r="J85" s="243"/>
      <c r="K85" s="243"/>
      <c r="L85" s="232"/>
    </row>
    <row r="86" spans="1:12">
      <c r="A86" s="244" t="s">
        <v>309</v>
      </c>
      <c r="B86" s="245" t="s">
        <v>268</v>
      </c>
      <c r="C86" s="182">
        <v>-226617946.40000001</v>
      </c>
      <c r="D86" s="182">
        <v>0</v>
      </c>
      <c r="E86" s="182">
        <v>3530396.03</v>
      </c>
      <c r="F86" s="182">
        <v>-230148342.43000001</v>
      </c>
      <c r="G86" s="182">
        <v>0</v>
      </c>
      <c r="H86" s="183">
        <v>-230148342.43000001</v>
      </c>
      <c r="J86" s="243"/>
      <c r="K86" s="243"/>
      <c r="L86" s="232"/>
    </row>
    <row r="87" spans="1:12">
      <c r="A87" s="244" t="s">
        <v>310</v>
      </c>
      <c r="B87" s="245" t="s">
        <v>270</v>
      </c>
      <c r="C87" s="182">
        <v>-987566009.70000005</v>
      </c>
      <c r="D87" s="182">
        <v>0</v>
      </c>
      <c r="E87" s="182">
        <v>11902973.49</v>
      </c>
      <c r="F87" s="182">
        <v>-999468983.19000006</v>
      </c>
      <c r="G87" s="182">
        <v>0</v>
      </c>
      <c r="H87" s="183">
        <v>-999468983.19000006</v>
      </c>
      <c r="J87" s="243"/>
      <c r="K87" s="243"/>
      <c r="L87" s="232"/>
    </row>
    <row r="88" spans="1:12">
      <c r="A88" s="317" t="s">
        <v>311</v>
      </c>
      <c r="B88" s="318" t="s">
        <v>312</v>
      </c>
      <c r="C88" s="180">
        <v>-201736637.08000001</v>
      </c>
      <c r="D88" s="180">
        <v>0</v>
      </c>
      <c r="E88" s="180">
        <v>2017366.48</v>
      </c>
      <c r="F88" s="180">
        <v>-203754003.56</v>
      </c>
      <c r="G88" s="180">
        <v>0</v>
      </c>
      <c r="H88" s="181">
        <v>-203754003.56</v>
      </c>
      <c r="J88" s="243"/>
      <c r="K88" s="243"/>
      <c r="L88" s="232"/>
    </row>
    <row r="89" spans="1:12">
      <c r="A89" s="244" t="s">
        <v>313</v>
      </c>
      <c r="B89" s="245" t="s">
        <v>297</v>
      </c>
      <c r="C89" s="182">
        <v>-201736637.08000001</v>
      </c>
      <c r="D89" s="182">
        <v>0</v>
      </c>
      <c r="E89" s="182">
        <v>2017366.48</v>
      </c>
      <c r="F89" s="182">
        <v>-203754003.56</v>
      </c>
      <c r="G89" s="182">
        <v>0</v>
      </c>
      <c r="H89" s="183">
        <v>-203754003.56</v>
      </c>
      <c r="J89" s="243"/>
      <c r="K89" s="243"/>
      <c r="L89" s="232"/>
    </row>
    <row r="90" spans="1:12">
      <c r="A90" s="317" t="s">
        <v>314</v>
      </c>
      <c r="B90" s="318" t="s">
        <v>315</v>
      </c>
      <c r="C90" s="180">
        <v>0</v>
      </c>
      <c r="D90" s="180">
        <v>0</v>
      </c>
      <c r="E90" s="180">
        <v>0</v>
      </c>
      <c r="F90" s="180">
        <v>0</v>
      </c>
      <c r="G90" s="180">
        <v>0</v>
      </c>
      <c r="H90" s="181">
        <v>0</v>
      </c>
      <c r="J90" s="243"/>
      <c r="K90" s="243"/>
      <c r="L90" s="232"/>
    </row>
    <row r="91" spans="1:12">
      <c r="A91" s="244" t="s">
        <v>316</v>
      </c>
      <c r="B91" s="245" t="s">
        <v>317</v>
      </c>
      <c r="C91" s="182">
        <v>0</v>
      </c>
      <c r="D91" s="182">
        <v>0</v>
      </c>
      <c r="E91" s="182">
        <v>0</v>
      </c>
      <c r="F91" s="182">
        <v>0</v>
      </c>
      <c r="G91" s="182">
        <v>0</v>
      </c>
      <c r="H91" s="183">
        <v>0</v>
      </c>
      <c r="J91" s="243"/>
      <c r="K91" s="243"/>
      <c r="L91" s="232"/>
    </row>
    <row r="92" spans="1:12" ht="25.5">
      <c r="A92" s="244" t="s">
        <v>318</v>
      </c>
      <c r="B92" s="245" t="s">
        <v>319</v>
      </c>
      <c r="C92" s="182">
        <v>0</v>
      </c>
      <c r="D92" s="182">
        <v>0</v>
      </c>
      <c r="E92" s="182">
        <v>0</v>
      </c>
      <c r="F92" s="182">
        <v>0</v>
      </c>
      <c r="G92" s="182">
        <v>0</v>
      </c>
      <c r="H92" s="183">
        <v>0</v>
      </c>
      <c r="J92" s="243"/>
      <c r="K92" s="243"/>
      <c r="L92" s="232"/>
    </row>
    <row r="93" spans="1:12" ht="25.5">
      <c r="A93" s="244" t="s">
        <v>320</v>
      </c>
      <c r="B93" s="245" t="s">
        <v>321</v>
      </c>
      <c r="C93" s="182">
        <v>0</v>
      </c>
      <c r="D93" s="182">
        <v>0</v>
      </c>
      <c r="E93" s="182">
        <v>0</v>
      </c>
      <c r="F93" s="182">
        <v>0</v>
      </c>
      <c r="G93" s="182">
        <v>0</v>
      </c>
      <c r="H93" s="183">
        <v>0</v>
      </c>
      <c r="J93" s="243"/>
      <c r="K93" s="243"/>
      <c r="L93" s="232"/>
    </row>
    <row r="94" spans="1:12" ht="25.5">
      <c r="A94" s="237" t="s">
        <v>101</v>
      </c>
      <c r="B94" s="238" t="s">
        <v>102</v>
      </c>
      <c r="C94" s="239">
        <v>-353757467</v>
      </c>
      <c r="D94" s="239">
        <v>0</v>
      </c>
      <c r="E94" s="239">
        <v>0</v>
      </c>
      <c r="F94" s="239">
        <v>-353757467</v>
      </c>
      <c r="G94" s="239">
        <v>0</v>
      </c>
      <c r="H94" s="240">
        <v>-353757467</v>
      </c>
      <c r="J94" s="243"/>
      <c r="K94" s="243"/>
      <c r="L94" s="232"/>
    </row>
    <row r="95" spans="1:12">
      <c r="A95" s="317" t="s">
        <v>322</v>
      </c>
      <c r="B95" s="318" t="s">
        <v>257</v>
      </c>
      <c r="C95" s="180">
        <v>-353757467</v>
      </c>
      <c r="D95" s="180">
        <v>0</v>
      </c>
      <c r="E95" s="180">
        <v>0</v>
      </c>
      <c r="F95" s="180">
        <v>-353757467</v>
      </c>
      <c r="G95" s="180">
        <v>0</v>
      </c>
      <c r="H95" s="181">
        <v>-353757467</v>
      </c>
      <c r="J95" s="243"/>
      <c r="K95" s="243"/>
      <c r="L95" s="232"/>
    </row>
    <row r="96" spans="1:12">
      <c r="A96" s="244" t="s">
        <v>323</v>
      </c>
      <c r="B96" s="245" t="s">
        <v>280</v>
      </c>
      <c r="C96" s="182">
        <v>-343725899</v>
      </c>
      <c r="D96" s="182">
        <v>0</v>
      </c>
      <c r="E96" s="182">
        <v>0</v>
      </c>
      <c r="F96" s="182">
        <v>-343725899</v>
      </c>
      <c r="G96" s="182">
        <v>0</v>
      </c>
      <c r="H96" s="183">
        <v>-343725899</v>
      </c>
      <c r="J96" s="243"/>
      <c r="K96" s="243"/>
      <c r="L96" s="232"/>
    </row>
    <row r="97" spans="1:17">
      <c r="A97" s="244" t="s">
        <v>324</v>
      </c>
      <c r="B97" s="245" t="s">
        <v>283</v>
      </c>
      <c r="C97" s="182">
        <v>-5965329</v>
      </c>
      <c r="D97" s="182">
        <v>0</v>
      </c>
      <c r="E97" s="182">
        <v>0</v>
      </c>
      <c r="F97" s="182">
        <v>-5965329</v>
      </c>
      <c r="G97" s="182">
        <v>0</v>
      </c>
      <c r="H97" s="183">
        <v>-5965329</v>
      </c>
      <c r="J97" s="243"/>
      <c r="K97" s="243"/>
      <c r="L97" s="232"/>
    </row>
    <row r="98" spans="1:17">
      <c r="A98" s="244" t="s">
        <v>325</v>
      </c>
      <c r="B98" s="245" t="s">
        <v>286</v>
      </c>
      <c r="C98" s="182">
        <v>-4066239</v>
      </c>
      <c r="D98" s="182">
        <v>0</v>
      </c>
      <c r="E98" s="182">
        <v>0</v>
      </c>
      <c r="F98" s="182">
        <v>-4066239</v>
      </c>
      <c r="G98" s="182">
        <v>0</v>
      </c>
      <c r="H98" s="183">
        <v>-4066239</v>
      </c>
      <c r="J98" s="243"/>
      <c r="K98" s="243"/>
      <c r="L98" s="232"/>
    </row>
    <row r="99" spans="1:17">
      <c r="A99" s="131" t="s">
        <v>51</v>
      </c>
      <c r="B99" s="132" t="s">
        <v>52</v>
      </c>
      <c r="C99" s="178">
        <v>9390291348.0900002</v>
      </c>
      <c r="D99" s="178">
        <v>3335918426</v>
      </c>
      <c r="E99" s="178">
        <v>1683134422.9100001</v>
      </c>
      <c r="F99" s="178">
        <v>11043075351.18</v>
      </c>
      <c r="G99" s="178">
        <v>11043075351.18</v>
      </c>
      <c r="H99" s="179">
        <v>0</v>
      </c>
      <c r="J99" s="243"/>
      <c r="K99" s="243"/>
      <c r="L99" s="232"/>
    </row>
    <row r="100" spans="1:17">
      <c r="A100" s="237" t="s">
        <v>55</v>
      </c>
      <c r="B100" s="238" t="s">
        <v>56</v>
      </c>
      <c r="C100" s="239">
        <v>190708379.33000001</v>
      </c>
      <c r="D100" s="239">
        <v>0</v>
      </c>
      <c r="E100" s="239">
        <v>33610790.299999997</v>
      </c>
      <c r="F100" s="239">
        <v>157097589.03</v>
      </c>
      <c r="G100" s="239">
        <v>157097589.03</v>
      </c>
      <c r="H100" s="240">
        <v>0</v>
      </c>
      <c r="J100" s="243"/>
      <c r="K100" s="243"/>
      <c r="L100" s="232"/>
    </row>
    <row r="101" spans="1:17">
      <c r="A101" s="317" t="s">
        <v>326</v>
      </c>
      <c r="B101" s="318" t="s">
        <v>327</v>
      </c>
      <c r="C101" s="180">
        <v>165668614.63999999</v>
      </c>
      <c r="D101" s="180">
        <v>0</v>
      </c>
      <c r="E101" s="180">
        <v>14704314.91</v>
      </c>
      <c r="F101" s="180">
        <v>150964299.72999999</v>
      </c>
      <c r="G101" s="180">
        <v>150964299.72999999</v>
      </c>
      <c r="H101" s="181">
        <v>0</v>
      </c>
      <c r="J101" s="243"/>
      <c r="K101" s="243"/>
      <c r="L101" s="232"/>
    </row>
    <row r="102" spans="1:17">
      <c r="A102" s="244" t="s">
        <v>328</v>
      </c>
      <c r="B102" s="245" t="s">
        <v>327</v>
      </c>
      <c r="C102" s="182">
        <v>165668614.63999999</v>
      </c>
      <c r="D102" s="182">
        <v>0</v>
      </c>
      <c r="E102" s="182">
        <v>14704314.91</v>
      </c>
      <c r="F102" s="182">
        <v>150964299.72999999</v>
      </c>
      <c r="G102" s="182">
        <v>150964299.72999999</v>
      </c>
      <c r="H102" s="183">
        <v>0</v>
      </c>
      <c r="J102" s="243"/>
      <c r="K102" s="243"/>
      <c r="L102" s="232"/>
    </row>
    <row r="103" spans="1:17">
      <c r="A103" s="317" t="s">
        <v>329</v>
      </c>
      <c r="B103" s="318" t="s">
        <v>330</v>
      </c>
      <c r="C103" s="180">
        <v>11373333.25</v>
      </c>
      <c r="D103" s="180">
        <v>0</v>
      </c>
      <c r="E103" s="180">
        <v>11373333.25</v>
      </c>
      <c r="F103" s="180">
        <v>0</v>
      </c>
      <c r="G103" s="180">
        <v>0</v>
      </c>
      <c r="H103" s="181">
        <v>0</v>
      </c>
      <c r="J103" s="243"/>
      <c r="K103" s="243"/>
      <c r="L103" s="232"/>
    </row>
    <row r="104" spans="1:17">
      <c r="A104" s="244" t="s">
        <v>331</v>
      </c>
      <c r="B104" s="245" t="s">
        <v>330</v>
      </c>
      <c r="C104" s="182">
        <v>11373333.25</v>
      </c>
      <c r="D104" s="182">
        <v>0</v>
      </c>
      <c r="E104" s="182">
        <v>11373333.25</v>
      </c>
      <c r="F104" s="182">
        <v>0</v>
      </c>
      <c r="G104" s="182">
        <v>0</v>
      </c>
      <c r="H104" s="183">
        <v>0</v>
      </c>
      <c r="J104" s="243"/>
      <c r="K104" s="243"/>
      <c r="L104" s="232"/>
    </row>
    <row r="105" spans="1:17">
      <c r="A105" s="317" t="s">
        <v>332</v>
      </c>
      <c r="B105" s="318" t="s">
        <v>333</v>
      </c>
      <c r="C105" s="180">
        <v>13666431.439999999</v>
      </c>
      <c r="D105" s="180">
        <v>0</v>
      </c>
      <c r="E105" s="180">
        <v>7533142.1399999997</v>
      </c>
      <c r="F105" s="180">
        <v>6133289.2999999998</v>
      </c>
      <c r="G105" s="180">
        <v>6133289.2999999998</v>
      </c>
      <c r="H105" s="181">
        <v>0</v>
      </c>
      <c r="J105" s="243"/>
      <c r="K105" s="243"/>
      <c r="L105" s="232"/>
    </row>
    <row r="106" spans="1:17">
      <c r="A106" s="244" t="s">
        <v>334</v>
      </c>
      <c r="B106" s="245" t="s">
        <v>333</v>
      </c>
      <c r="C106" s="182">
        <v>13666431.439999999</v>
      </c>
      <c r="D106" s="182">
        <v>0</v>
      </c>
      <c r="E106" s="182">
        <v>7533142.1399999997</v>
      </c>
      <c r="F106" s="182">
        <v>6133289.2999999998</v>
      </c>
      <c r="G106" s="182">
        <v>6133289.2999999998</v>
      </c>
      <c r="H106" s="183">
        <v>0</v>
      </c>
      <c r="J106" s="243"/>
      <c r="K106" s="243"/>
      <c r="L106" s="232"/>
    </row>
    <row r="107" spans="1:17">
      <c r="A107" s="237" t="s">
        <v>57</v>
      </c>
      <c r="B107" s="238" t="s">
        <v>58</v>
      </c>
      <c r="C107" s="239">
        <v>3432792</v>
      </c>
      <c r="D107" s="239">
        <v>13428784</v>
      </c>
      <c r="E107" s="239">
        <v>11979435</v>
      </c>
      <c r="F107" s="239">
        <v>4882141</v>
      </c>
      <c r="G107" s="239">
        <v>4882141</v>
      </c>
      <c r="H107" s="240">
        <v>0</v>
      </c>
      <c r="J107" s="243"/>
      <c r="K107" s="243"/>
      <c r="L107" s="232"/>
    </row>
    <row r="108" spans="1:17">
      <c r="A108" s="317" t="s">
        <v>335</v>
      </c>
      <c r="B108" s="318" t="s">
        <v>336</v>
      </c>
      <c r="C108" s="180">
        <v>3432792</v>
      </c>
      <c r="D108" s="180">
        <v>13428784</v>
      </c>
      <c r="E108" s="180">
        <v>11979435</v>
      </c>
      <c r="F108" s="180">
        <v>4882141</v>
      </c>
      <c r="G108" s="180">
        <v>4882141</v>
      </c>
      <c r="H108" s="181">
        <v>0</v>
      </c>
      <c r="J108" s="243"/>
      <c r="K108" s="243"/>
      <c r="L108" s="232"/>
    </row>
    <row r="109" spans="1:17">
      <c r="A109" s="244" t="s">
        <v>337</v>
      </c>
      <c r="B109" s="245" t="s">
        <v>336</v>
      </c>
      <c r="C109" s="182">
        <v>3432792</v>
      </c>
      <c r="D109" s="182">
        <v>13428784</v>
      </c>
      <c r="E109" s="182">
        <v>11979435</v>
      </c>
      <c r="F109" s="182">
        <v>4882141</v>
      </c>
      <c r="G109" s="182">
        <v>4882141</v>
      </c>
      <c r="H109" s="183">
        <v>0</v>
      </c>
      <c r="J109" s="243"/>
      <c r="K109" s="243"/>
      <c r="L109" s="232"/>
    </row>
    <row r="110" spans="1:17">
      <c r="A110" s="317" t="s">
        <v>338</v>
      </c>
      <c r="B110" s="318" t="s">
        <v>339</v>
      </c>
      <c r="C110" s="180">
        <v>0</v>
      </c>
      <c r="D110" s="180">
        <v>0</v>
      </c>
      <c r="E110" s="180">
        <v>0</v>
      </c>
      <c r="F110" s="180">
        <v>0</v>
      </c>
      <c r="G110" s="180">
        <v>0</v>
      </c>
      <c r="H110" s="181">
        <v>0</v>
      </c>
      <c r="J110" s="243"/>
      <c r="K110" s="243"/>
      <c r="L110" s="232"/>
      <c r="P110" s="236"/>
      <c r="Q110" s="236"/>
    </row>
    <row r="111" spans="1:17">
      <c r="A111" s="244" t="s">
        <v>340</v>
      </c>
      <c r="B111" s="245" t="s">
        <v>341</v>
      </c>
      <c r="C111" s="182">
        <v>0</v>
      </c>
      <c r="D111" s="182">
        <v>0</v>
      </c>
      <c r="E111" s="182">
        <v>0</v>
      </c>
      <c r="F111" s="182">
        <v>0</v>
      </c>
      <c r="G111" s="182">
        <v>0</v>
      </c>
      <c r="H111" s="183">
        <v>0</v>
      </c>
      <c r="J111" s="243"/>
      <c r="K111" s="243"/>
      <c r="L111" s="232"/>
    </row>
    <row r="112" spans="1:17">
      <c r="A112" s="237" t="s">
        <v>59</v>
      </c>
      <c r="B112" s="238" t="s">
        <v>60</v>
      </c>
      <c r="C112" s="239">
        <v>8801981794.1200008</v>
      </c>
      <c r="D112" s="239">
        <v>3322489642</v>
      </c>
      <c r="E112" s="239">
        <v>1637544197.6099999</v>
      </c>
      <c r="F112" s="239">
        <v>10486927238.51</v>
      </c>
      <c r="G112" s="239">
        <v>10486927238.51</v>
      </c>
      <c r="H112" s="240">
        <v>0</v>
      </c>
      <c r="J112" s="243"/>
      <c r="K112" s="243"/>
      <c r="L112" s="232"/>
    </row>
    <row r="113" spans="1:12">
      <c r="A113" s="317" t="s">
        <v>342</v>
      </c>
      <c r="B113" s="318" t="s">
        <v>343</v>
      </c>
      <c r="C113" s="180">
        <v>8801981794.1200008</v>
      </c>
      <c r="D113" s="180">
        <v>3322489642</v>
      </c>
      <c r="E113" s="180">
        <v>1637544197.6099999</v>
      </c>
      <c r="F113" s="180">
        <v>10486927238.51</v>
      </c>
      <c r="G113" s="180">
        <v>10486927238.51</v>
      </c>
      <c r="H113" s="181">
        <v>0</v>
      </c>
      <c r="J113" s="243"/>
      <c r="K113" s="243"/>
      <c r="L113" s="232"/>
    </row>
    <row r="114" spans="1:12">
      <c r="A114" s="244" t="s">
        <v>344</v>
      </c>
      <c r="B114" s="245" t="s">
        <v>343</v>
      </c>
      <c r="C114" s="182">
        <v>70898528</v>
      </c>
      <c r="D114" s="182">
        <v>0</v>
      </c>
      <c r="E114" s="182">
        <v>0</v>
      </c>
      <c r="F114" s="182">
        <v>70898528</v>
      </c>
      <c r="G114" s="182">
        <v>70898528</v>
      </c>
      <c r="H114" s="183">
        <v>0</v>
      </c>
      <c r="J114" s="243"/>
      <c r="K114" s="243"/>
      <c r="L114" s="232"/>
    </row>
    <row r="115" spans="1:12">
      <c r="A115" s="244" t="s">
        <v>345</v>
      </c>
      <c r="B115" s="245" t="s">
        <v>346</v>
      </c>
      <c r="C115" s="182">
        <v>8731083266.1200008</v>
      </c>
      <c r="D115" s="182">
        <v>3322489642</v>
      </c>
      <c r="E115" s="182">
        <v>1637544197.6099999</v>
      </c>
      <c r="F115" s="182">
        <v>10416028710.51</v>
      </c>
      <c r="G115" s="182">
        <v>10416028710.51</v>
      </c>
      <c r="H115" s="183">
        <v>0</v>
      </c>
      <c r="J115" s="243"/>
      <c r="K115" s="243"/>
      <c r="L115" s="232"/>
    </row>
    <row r="116" spans="1:12">
      <c r="A116" s="237" t="s">
        <v>347</v>
      </c>
      <c r="B116" s="238" t="s">
        <v>348</v>
      </c>
      <c r="C116" s="239">
        <v>0</v>
      </c>
      <c r="D116" s="239">
        <v>0</v>
      </c>
      <c r="E116" s="239">
        <v>0</v>
      </c>
      <c r="F116" s="239">
        <v>0</v>
      </c>
      <c r="G116" s="239">
        <v>0</v>
      </c>
      <c r="H116" s="240">
        <v>0</v>
      </c>
      <c r="J116" s="243"/>
      <c r="K116" s="243"/>
      <c r="L116" s="232"/>
    </row>
    <row r="117" spans="1:12">
      <c r="A117" s="317" t="s">
        <v>349</v>
      </c>
      <c r="B117" s="318" t="s">
        <v>350</v>
      </c>
      <c r="C117" s="180">
        <v>0</v>
      </c>
      <c r="D117" s="180">
        <v>0</v>
      </c>
      <c r="E117" s="180">
        <v>0</v>
      </c>
      <c r="F117" s="180">
        <v>0</v>
      </c>
      <c r="G117" s="180">
        <v>0</v>
      </c>
      <c r="H117" s="181">
        <v>0</v>
      </c>
      <c r="J117" s="243"/>
      <c r="K117" s="243"/>
      <c r="L117" s="232"/>
    </row>
    <row r="118" spans="1:12">
      <c r="A118" s="244" t="s">
        <v>351</v>
      </c>
      <c r="B118" s="245" t="s">
        <v>350</v>
      </c>
      <c r="C118" s="182">
        <v>0</v>
      </c>
      <c r="D118" s="182">
        <v>0</v>
      </c>
      <c r="E118" s="182">
        <v>0</v>
      </c>
      <c r="F118" s="182">
        <v>0</v>
      </c>
      <c r="G118" s="182">
        <v>0</v>
      </c>
      <c r="H118" s="183">
        <v>0</v>
      </c>
      <c r="J118" s="243"/>
      <c r="K118" s="243"/>
      <c r="L118" s="232"/>
    </row>
    <row r="119" spans="1:12">
      <c r="A119" s="237" t="s">
        <v>61</v>
      </c>
      <c r="B119" s="238" t="s">
        <v>62</v>
      </c>
      <c r="C119" s="239">
        <v>394168382.63999999</v>
      </c>
      <c r="D119" s="239">
        <v>0</v>
      </c>
      <c r="E119" s="239">
        <v>0</v>
      </c>
      <c r="F119" s="239">
        <v>394168382.63999999</v>
      </c>
      <c r="G119" s="239">
        <v>394168382.63999999</v>
      </c>
      <c r="H119" s="240">
        <v>0</v>
      </c>
      <c r="J119" s="243"/>
      <c r="K119" s="243"/>
      <c r="L119" s="232"/>
    </row>
    <row r="120" spans="1:12">
      <c r="A120" s="317" t="s">
        <v>352</v>
      </c>
      <c r="B120" s="318" t="s">
        <v>353</v>
      </c>
      <c r="C120" s="180">
        <v>394168382.63999999</v>
      </c>
      <c r="D120" s="180">
        <v>0</v>
      </c>
      <c r="E120" s="180">
        <v>0</v>
      </c>
      <c r="F120" s="180">
        <v>394168382.63999999</v>
      </c>
      <c r="G120" s="180">
        <v>394168382.63999999</v>
      </c>
      <c r="H120" s="181">
        <v>0</v>
      </c>
      <c r="J120" s="243"/>
      <c r="K120" s="243"/>
      <c r="L120" s="232"/>
    </row>
    <row r="121" spans="1:12">
      <c r="A121" s="244" t="s">
        <v>354</v>
      </c>
      <c r="B121" s="245" t="s">
        <v>353</v>
      </c>
      <c r="C121" s="182">
        <v>394168382.63999999</v>
      </c>
      <c r="D121" s="182">
        <v>0</v>
      </c>
      <c r="E121" s="182">
        <v>0</v>
      </c>
      <c r="F121" s="182">
        <v>394168382.63999999</v>
      </c>
      <c r="G121" s="182">
        <v>394168382.63999999</v>
      </c>
      <c r="H121" s="183">
        <v>0</v>
      </c>
      <c r="J121" s="243"/>
      <c r="K121" s="243"/>
      <c r="L121" s="232"/>
    </row>
    <row r="122" spans="1:12">
      <c r="A122" s="317" t="s">
        <v>355</v>
      </c>
      <c r="B122" s="318" t="s">
        <v>356</v>
      </c>
      <c r="C122" s="180">
        <v>0</v>
      </c>
      <c r="D122" s="180">
        <v>0</v>
      </c>
      <c r="E122" s="180">
        <v>0</v>
      </c>
      <c r="F122" s="180">
        <v>0</v>
      </c>
      <c r="G122" s="180">
        <v>0</v>
      </c>
      <c r="H122" s="181">
        <v>0</v>
      </c>
      <c r="J122" s="243"/>
      <c r="K122" s="243"/>
      <c r="L122" s="232"/>
    </row>
    <row r="123" spans="1:12">
      <c r="A123" s="244" t="s">
        <v>357</v>
      </c>
      <c r="B123" s="245" t="s">
        <v>356</v>
      </c>
      <c r="C123" s="182">
        <v>0</v>
      </c>
      <c r="D123" s="182">
        <v>0</v>
      </c>
      <c r="E123" s="182">
        <v>0</v>
      </c>
      <c r="F123" s="182">
        <v>0</v>
      </c>
      <c r="G123" s="182">
        <v>0</v>
      </c>
      <c r="H123" s="183">
        <v>0</v>
      </c>
      <c r="J123" s="243"/>
      <c r="K123" s="243"/>
      <c r="L123" s="232"/>
    </row>
    <row r="124" spans="1:12">
      <c r="A124" s="237" t="s">
        <v>65</v>
      </c>
      <c r="B124" s="238" t="s">
        <v>66</v>
      </c>
      <c r="C124" s="239">
        <v>0</v>
      </c>
      <c r="D124" s="239">
        <v>0</v>
      </c>
      <c r="E124" s="239">
        <v>0</v>
      </c>
      <c r="F124" s="239">
        <v>0</v>
      </c>
      <c r="G124" s="239">
        <v>0</v>
      </c>
      <c r="H124" s="240">
        <v>0</v>
      </c>
      <c r="J124" s="243"/>
      <c r="K124" s="243"/>
      <c r="L124" s="232"/>
    </row>
    <row r="125" spans="1:12">
      <c r="A125" s="317" t="s">
        <v>358</v>
      </c>
      <c r="B125" s="318" t="s">
        <v>353</v>
      </c>
      <c r="C125" s="180">
        <v>0</v>
      </c>
      <c r="D125" s="180">
        <v>0</v>
      </c>
      <c r="E125" s="180">
        <v>0</v>
      </c>
      <c r="F125" s="180">
        <v>0</v>
      </c>
      <c r="G125" s="180">
        <v>0</v>
      </c>
      <c r="H125" s="181">
        <v>0</v>
      </c>
      <c r="J125" s="243"/>
      <c r="K125" s="243"/>
      <c r="L125" s="232"/>
    </row>
    <row r="126" spans="1:12">
      <c r="A126" s="244" t="s">
        <v>359</v>
      </c>
      <c r="B126" s="245" t="s">
        <v>353</v>
      </c>
      <c r="C126" s="182">
        <v>0</v>
      </c>
      <c r="D126" s="182">
        <v>0</v>
      </c>
      <c r="E126" s="182">
        <v>0</v>
      </c>
      <c r="F126" s="182">
        <v>0</v>
      </c>
      <c r="G126" s="182">
        <v>0</v>
      </c>
      <c r="H126" s="183">
        <v>0</v>
      </c>
      <c r="J126" s="243"/>
      <c r="K126" s="243"/>
      <c r="L126" s="232"/>
    </row>
    <row r="127" spans="1:12">
      <c r="A127" s="317" t="s">
        <v>360</v>
      </c>
      <c r="B127" s="318" t="s">
        <v>356</v>
      </c>
      <c r="C127" s="180">
        <v>0</v>
      </c>
      <c r="D127" s="180">
        <v>0</v>
      </c>
      <c r="E127" s="180">
        <v>0</v>
      </c>
      <c r="F127" s="180">
        <v>0</v>
      </c>
      <c r="G127" s="180">
        <v>0</v>
      </c>
      <c r="H127" s="181">
        <v>0</v>
      </c>
      <c r="J127" s="243"/>
      <c r="K127" s="243"/>
      <c r="L127" s="232"/>
    </row>
    <row r="128" spans="1:12">
      <c r="A128" s="244" t="s">
        <v>361</v>
      </c>
      <c r="B128" s="245" t="s">
        <v>356</v>
      </c>
      <c r="C128" s="182">
        <v>0</v>
      </c>
      <c r="D128" s="182">
        <v>0</v>
      </c>
      <c r="E128" s="182">
        <v>0</v>
      </c>
      <c r="F128" s="182">
        <v>0</v>
      </c>
      <c r="G128" s="182">
        <v>0</v>
      </c>
      <c r="H128" s="183">
        <v>0</v>
      </c>
      <c r="J128" s="243"/>
      <c r="K128" s="243"/>
      <c r="L128" s="232"/>
    </row>
    <row r="129" spans="1:12">
      <c r="A129" s="220" t="s">
        <v>362</v>
      </c>
      <c r="B129" s="221" t="s">
        <v>13</v>
      </c>
      <c r="C129" s="222">
        <v>17051200326.690001</v>
      </c>
      <c r="D129" s="222">
        <v>6181984552.6099997</v>
      </c>
      <c r="E129" s="222">
        <v>4322749297.6300001</v>
      </c>
      <c r="F129" s="222">
        <v>15191965071.709999</v>
      </c>
      <c r="G129" s="222">
        <v>3637592771.6500001</v>
      </c>
      <c r="H129" s="223">
        <v>11554372300.059999</v>
      </c>
      <c r="J129" s="243"/>
      <c r="K129" s="243"/>
      <c r="L129" s="232"/>
    </row>
    <row r="130" spans="1:12">
      <c r="A130" s="131" t="s">
        <v>18</v>
      </c>
      <c r="B130" s="132" t="s">
        <v>19</v>
      </c>
      <c r="C130" s="178">
        <v>343804155.06</v>
      </c>
      <c r="D130" s="178">
        <v>3527877508.6100001</v>
      </c>
      <c r="E130" s="178">
        <v>3544698346.8099999</v>
      </c>
      <c r="F130" s="178">
        <v>360624993.25999999</v>
      </c>
      <c r="G130" s="178">
        <v>151056459.19999999</v>
      </c>
      <c r="H130" s="179">
        <v>209568534.06</v>
      </c>
      <c r="J130" s="243"/>
      <c r="K130" s="243"/>
      <c r="L130" s="232"/>
    </row>
    <row r="131" spans="1:12">
      <c r="A131" s="237" t="s">
        <v>22</v>
      </c>
      <c r="B131" s="238" t="s">
        <v>23</v>
      </c>
      <c r="C131" s="239">
        <v>18461007</v>
      </c>
      <c r="D131" s="239">
        <v>658202315.29999995</v>
      </c>
      <c r="E131" s="239">
        <v>698133669.5</v>
      </c>
      <c r="F131" s="239">
        <v>58392361.200000003</v>
      </c>
      <c r="G131" s="239">
        <v>58392361.200000003</v>
      </c>
      <c r="H131" s="240">
        <v>0</v>
      </c>
      <c r="J131" s="243"/>
      <c r="K131" s="243"/>
      <c r="L131" s="232"/>
    </row>
    <row r="132" spans="1:12">
      <c r="A132" s="317" t="s">
        <v>363</v>
      </c>
      <c r="B132" s="318" t="s">
        <v>333</v>
      </c>
      <c r="C132" s="180">
        <v>0</v>
      </c>
      <c r="D132" s="180">
        <v>536184.18000000005</v>
      </c>
      <c r="E132" s="180">
        <v>536184.18000000005</v>
      </c>
      <c r="F132" s="180">
        <v>0</v>
      </c>
      <c r="G132" s="180">
        <v>0</v>
      </c>
      <c r="H132" s="181">
        <v>0</v>
      </c>
      <c r="J132" s="243"/>
      <c r="K132" s="243"/>
      <c r="L132" s="232"/>
    </row>
    <row r="133" spans="1:12">
      <c r="A133" s="244" t="s">
        <v>364</v>
      </c>
      <c r="B133" s="245" t="s">
        <v>333</v>
      </c>
      <c r="C133" s="182">
        <v>0</v>
      </c>
      <c r="D133" s="182">
        <v>536184.18000000005</v>
      </c>
      <c r="E133" s="182">
        <v>536184.18000000005</v>
      </c>
      <c r="F133" s="182">
        <v>0</v>
      </c>
      <c r="G133" s="182">
        <v>0</v>
      </c>
      <c r="H133" s="183">
        <v>0</v>
      </c>
      <c r="J133" s="243"/>
      <c r="K133" s="243"/>
      <c r="L133" s="232"/>
    </row>
    <row r="134" spans="1:12">
      <c r="A134" s="317" t="s">
        <v>365</v>
      </c>
      <c r="B134" s="318" t="s">
        <v>366</v>
      </c>
      <c r="C134" s="180">
        <v>18461007</v>
      </c>
      <c r="D134" s="180">
        <v>657666131.12</v>
      </c>
      <c r="E134" s="180">
        <v>697597485.32000005</v>
      </c>
      <c r="F134" s="180">
        <v>58392361.200000003</v>
      </c>
      <c r="G134" s="180">
        <v>58392361.200000003</v>
      </c>
      <c r="H134" s="181">
        <v>0</v>
      </c>
      <c r="J134" s="243"/>
      <c r="K134" s="243"/>
      <c r="L134" s="232"/>
    </row>
    <row r="135" spans="1:12">
      <c r="A135" s="244" t="s">
        <v>367</v>
      </c>
      <c r="B135" s="245" t="s">
        <v>368</v>
      </c>
      <c r="C135" s="182">
        <v>18461007</v>
      </c>
      <c r="D135" s="182">
        <v>657666131.12</v>
      </c>
      <c r="E135" s="182">
        <v>697597485.32000005</v>
      </c>
      <c r="F135" s="182">
        <v>58392361.200000003</v>
      </c>
      <c r="G135" s="182">
        <v>58392361.200000003</v>
      </c>
      <c r="H135" s="183">
        <v>0</v>
      </c>
      <c r="J135" s="243"/>
      <c r="K135" s="243"/>
      <c r="L135" s="232"/>
    </row>
    <row r="136" spans="1:12">
      <c r="A136" s="237" t="s">
        <v>26</v>
      </c>
      <c r="B136" s="238" t="s">
        <v>27</v>
      </c>
      <c r="C136" s="239">
        <v>24645498</v>
      </c>
      <c r="D136" s="239">
        <v>2508146244</v>
      </c>
      <c r="E136" s="239">
        <v>2497382589</v>
      </c>
      <c r="F136" s="239">
        <v>13881843</v>
      </c>
      <c r="G136" s="239">
        <v>11043364</v>
      </c>
      <c r="H136" s="240">
        <v>2838479</v>
      </c>
      <c r="J136" s="243"/>
      <c r="K136" s="243"/>
      <c r="L136" s="232"/>
    </row>
    <row r="137" spans="1:12">
      <c r="A137" s="317" t="s">
        <v>369</v>
      </c>
      <c r="B137" s="318" t="s">
        <v>370</v>
      </c>
      <c r="C137" s="180">
        <v>0</v>
      </c>
      <c r="D137" s="180">
        <v>0</v>
      </c>
      <c r="E137" s="180">
        <v>0</v>
      </c>
      <c r="F137" s="180">
        <v>0</v>
      </c>
      <c r="G137" s="180"/>
      <c r="H137" s="181"/>
      <c r="J137" s="243"/>
      <c r="K137" s="243"/>
      <c r="L137" s="232"/>
    </row>
    <row r="138" spans="1:12">
      <c r="A138" s="244" t="s">
        <v>371</v>
      </c>
      <c r="B138" s="245" t="s">
        <v>372</v>
      </c>
      <c r="C138" s="182">
        <v>0</v>
      </c>
      <c r="D138" s="182">
        <v>0</v>
      </c>
      <c r="E138" s="182">
        <v>0</v>
      </c>
      <c r="F138" s="182">
        <v>0</v>
      </c>
      <c r="G138" s="182"/>
      <c r="H138" s="183"/>
      <c r="J138" s="243"/>
      <c r="K138" s="243"/>
      <c r="L138" s="232"/>
    </row>
    <row r="139" spans="1:12">
      <c r="A139" s="317" t="s">
        <v>373</v>
      </c>
      <c r="B139" s="318" t="s">
        <v>374</v>
      </c>
      <c r="C139" s="180">
        <v>24645498</v>
      </c>
      <c r="D139" s="180">
        <v>2508146244</v>
      </c>
      <c r="E139" s="180">
        <v>2497283133</v>
      </c>
      <c r="F139" s="180">
        <v>13782387</v>
      </c>
      <c r="G139" s="180">
        <v>10943908</v>
      </c>
      <c r="H139" s="181">
        <v>2838479</v>
      </c>
      <c r="J139" s="243"/>
      <c r="K139" s="243"/>
      <c r="L139" s="232"/>
    </row>
    <row r="140" spans="1:12">
      <c r="A140" s="244" t="s">
        <v>375</v>
      </c>
      <c r="B140" s="245" t="s">
        <v>374</v>
      </c>
      <c r="C140" s="182">
        <v>24645498</v>
      </c>
      <c r="D140" s="182">
        <v>2508146244</v>
      </c>
      <c r="E140" s="182">
        <v>2497283133</v>
      </c>
      <c r="F140" s="182">
        <v>13782387</v>
      </c>
      <c r="G140" s="182">
        <v>10943908</v>
      </c>
      <c r="H140" s="183">
        <v>2838479</v>
      </c>
      <c r="J140" s="243"/>
      <c r="K140" s="243"/>
      <c r="L140" s="232"/>
    </row>
    <row r="141" spans="1:12">
      <c r="A141" s="317" t="s">
        <v>376</v>
      </c>
      <c r="B141" s="318" t="s">
        <v>377</v>
      </c>
      <c r="C141" s="180">
        <v>0</v>
      </c>
      <c r="D141" s="180">
        <v>0</v>
      </c>
      <c r="E141" s="180">
        <v>99456</v>
      </c>
      <c r="F141" s="180">
        <v>99456</v>
      </c>
      <c r="G141" s="180">
        <v>99456</v>
      </c>
      <c r="H141" s="181">
        <v>0</v>
      </c>
      <c r="J141" s="243"/>
      <c r="K141" s="243"/>
      <c r="L141" s="232"/>
    </row>
    <row r="142" spans="1:12" ht="25.5">
      <c r="A142" s="244" t="s">
        <v>378</v>
      </c>
      <c r="B142" s="245" t="s">
        <v>379</v>
      </c>
      <c r="C142" s="182">
        <v>0</v>
      </c>
      <c r="D142" s="182">
        <v>0</v>
      </c>
      <c r="E142" s="182">
        <v>99456</v>
      </c>
      <c r="F142" s="182">
        <v>99456</v>
      </c>
      <c r="G142" s="182">
        <v>99456</v>
      </c>
      <c r="H142" s="183">
        <v>0</v>
      </c>
      <c r="J142" s="243"/>
      <c r="K142" s="243"/>
      <c r="L142" s="232"/>
    </row>
    <row r="143" spans="1:12">
      <c r="A143" s="317" t="s">
        <v>380</v>
      </c>
      <c r="B143" s="318" t="s">
        <v>381</v>
      </c>
      <c r="C143" s="180">
        <v>0</v>
      </c>
      <c r="D143" s="180">
        <v>0</v>
      </c>
      <c r="E143" s="180">
        <v>0</v>
      </c>
      <c r="F143" s="180">
        <v>0</v>
      </c>
      <c r="G143" s="180">
        <v>0</v>
      </c>
      <c r="H143" s="181">
        <v>0</v>
      </c>
      <c r="J143" s="243"/>
      <c r="K143" s="243"/>
      <c r="L143" s="232"/>
    </row>
    <row r="144" spans="1:12">
      <c r="A144" s="244" t="s">
        <v>382</v>
      </c>
      <c r="B144" s="245" t="s">
        <v>381</v>
      </c>
      <c r="C144" s="182">
        <v>0</v>
      </c>
      <c r="D144" s="182">
        <v>0</v>
      </c>
      <c r="E144" s="182">
        <v>0</v>
      </c>
      <c r="F144" s="182">
        <v>0</v>
      </c>
      <c r="G144" s="182">
        <v>0</v>
      </c>
      <c r="H144" s="183">
        <v>0</v>
      </c>
      <c r="J144" s="243"/>
      <c r="K144" s="243"/>
      <c r="L144" s="232"/>
    </row>
    <row r="145" spans="1:12">
      <c r="A145" s="237" t="s">
        <v>30</v>
      </c>
      <c r="B145" s="238" t="s">
        <v>31</v>
      </c>
      <c r="C145" s="239">
        <v>173179</v>
      </c>
      <c r="D145" s="239">
        <v>114922985</v>
      </c>
      <c r="E145" s="239">
        <v>118214877</v>
      </c>
      <c r="F145" s="239">
        <v>3465071</v>
      </c>
      <c r="G145" s="239">
        <v>3465071</v>
      </c>
      <c r="H145" s="240">
        <v>0</v>
      </c>
      <c r="J145" s="243"/>
      <c r="K145" s="243"/>
      <c r="L145" s="232"/>
    </row>
    <row r="146" spans="1:12">
      <c r="A146" s="317" t="s">
        <v>383</v>
      </c>
      <c r="B146" s="318" t="s">
        <v>384</v>
      </c>
      <c r="C146" s="180">
        <v>0</v>
      </c>
      <c r="D146" s="180">
        <v>32702600</v>
      </c>
      <c r="E146" s="180">
        <v>32702600</v>
      </c>
      <c r="F146" s="180">
        <v>0</v>
      </c>
      <c r="G146" s="180">
        <v>0</v>
      </c>
      <c r="H146" s="181">
        <v>0</v>
      </c>
      <c r="J146" s="243"/>
      <c r="K146" s="243"/>
      <c r="L146" s="232"/>
    </row>
    <row r="147" spans="1:12">
      <c r="A147" s="244" t="s">
        <v>385</v>
      </c>
      <c r="B147" s="245" t="s">
        <v>384</v>
      </c>
      <c r="C147" s="182">
        <v>0</v>
      </c>
      <c r="D147" s="182">
        <v>32702600</v>
      </c>
      <c r="E147" s="182">
        <v>32702600</v>
      </c>
      <c r="F147" s="182">
        <v>0</v>
      </c>
      <c r="G147" s="182">
        <v>0</v>
      </c>
      <c r="H147" s="183">
        <v>0</v>
      </c>
      <c r="J147" s="243"/>
      <c r="K147" s="243"/>
      <c r="L147" s="232"/>
    </row>
    <row r="148" spans="1:12">
      <c r="A148" s="317" t="s">
        <v>386</v>
      </c>
      <c r="B148" s="318" t="s">
        <v>387</v>
      </c>
      <c r="C148" s="180">
        <v>0</v>
      </c>
      <c r="D148" s="180">
        <v>22038700</v>
      </c>
      <c r="E148" s="180">
        <v>22038700</v>
      </c>
      <c r="F148" s="180">
        <v>0</v>
      </c>
      <c r="G148" s="180">
        <v>0</v>
      </c>
      <c r="H148" s="181">
        <v>0</v>
      </c>
      <c r="J148" s="243"/>
      <c r="K148" s="243"/>
      <c r="L148" s="232"/>
    </row>
    <row r="149" spans="1:12">
      <c r="A149" s="244" t="s">
        <v>388</v>
      </c>
      <c r="B149" s="245" t="s">
        <v>387</v>
      </c>
      <c r="C149" s="182">
        <v>0</v>
      </c>
      <c r="D149" s="182">
        <v>22038700</v>
      </c>
      <c r="E149" s="182">
        <v>22038700</v>
      </c>
      <c r="F149" s="182">
        <v>0</v>
      </c>
      <c r="G149" s="182">
        <v>0</v>
      </c>
      <c r="H149" s="183">
        <v>0</v>
      </c>
      <c r="J149" s="243"/>
      <c r="K149" s="243"/>
      <c r="L149" s="232"/>
    </row>
    <row r="150" spans="1:12">
      <c r="A150" s="317" t="s">
        <v>389</v>
      </c>
      <c r="B150" s="318" t="s">
        <v>390</v>
      </c>
      <c r="C150" s="180">
        <v>0</v>
      </c>
      <c r="D150" s="180">
        <v>5483409</v>
      </c>
      <c r="E150" s="180">
        <v>5483409</v>
      </c>
      <c r="F150" s="180">
        <v>0</v>
      </c>
      <c r="G150" s="180">
        <v>0</v>
      </c>
      <c r="H150" s="181">
        <v>0</v>
      </c>
      <c r="J150" s="243"/>
      <c r="K150" s="243"/>
      <c r="L150" s="232"/>
    </row>
    <row r="151" spans="1:12">
      <c r="A151" s="244" t="s">
        <v>391</v>
      </c>
      <c r="B151" s="245" t="s">
        <v>390</v>
      </c>
      <c r="C151" s="182">
        <v>0</v>
      </c>
      <c r="D151" s="182">
        <v>5483409</v>
      </c>
      <c r="E151" s="182">
        <v>5483409</v>
      </c>
      <c r="F151" s="182">
        <v>0</v>
      </c>
      <c r="G151" s="182">
        <v>0</v>
      </c>
      <c r="H151" s="183">
        <v>0</v>
      </c>
      <c r="J151" s="243"/>
      <c r="K151" s="243"/>
      <c r="L151" s="232"/>
    </row>
    <row r="152" spans="1:12">
      <c r="A152" s="317" t="s">
        <v>392</v>
      </c>
      <c r="B152" s="318" t="s">
        <v>393</v>
      </c>
      <c r="C152" s="180">
        <v>173179</v>
      </c>
      <c r="D152" s="180">
        <v>21771956</v>
      </c>
      <c r="E152" s="180">
        <v>25063848</v>
      </c>
      <c r="F152" s="180">
        <v>3465071</v>
      </c>
      <c r="G152" s="180">
        <v>3465071</v>
      </c>
      <c r="H152" s="181">
        <v>0</v>
      </c>
      <c r="J152" s="243"/>
      <c r="K152" s="243"/>
      <c r="L152" s="232"/>
    </row>
    <row r="153" spans="1:12">
      <c r="A153" s="244" t="s">
        <v>394</v>
      </c>
      <c r="B153" s="245" t="s">
        <v>393</v>
      </c>
      <c r="C153" s="182">
        <v>173179</v>
      </c>
      <c r="D153" s="182">
        <v>21771956</v>
      </c>
      <c r="E153" s="182">
        <v>25063848</v>
      </c>
      <c r="F153" s="182">
        <v>3465071</v>
      </c>
      <c r="G153" s="182">
        <v>3465071</v>
      </c>
      <c r="H153" s="183">
        <v>0</v>
      </c>
      <c r="J153" s="243"/>
      <c r="K153" s="243"/>
      <c r="L153" s="232"/>
    </row>
    <row r="154" spans="1:12">
      <c r="A154" s="317" t="s">
        <v>395</v>
      </c>
      <c r="B154" s="318" t="s">
        <v>396</v>
      </c>
      <c r="C154" s="180">
        <v>0</v>
      </c>
      <c r="D154" s="180">
        <v>191320</v>
      </c>
      <c r="E154" s="180">
        <v>191320</v>
      </c>
      <c r="F154" s="180">
        <v>0</v>
      </c>
      <c r="G154" s="180">
        <v>0</v>
      </c>
      <c r="H154" s="181">
        <v>0</v>
      </c>
      <c r="J154" s="243"/>
      <c r="K154" s="243"/>
      <c r="L154" s="232"/>
    </row>
    <row r="155" spans="1:12">
      <c r="A155" s="244" t="s">
        <v>397</v>
      </c>
      <c r="B155" s="245" t="s">
        <v>396</v>
      </c>
      <c r="C155" s="182">
        <v>0</v>
      </c>
      <c r="D155" s="182">
        <v>191320</v>
      </c>
      <c r="E155" s="182">
        <v>191320</v>
      </c>
      <c r="F155" s="182">
        <v>0</v>
      </c>
      <c r="G155" s="182">
        <v>0</v>
      </c>
      <c r="H155" s="183">
        <v>0</v>
      </c>
      <c r="J155" s="243"/>
      <c r="K155" s="243"/>
      <c r="L155" s="232"/>
    </row>
    <row r="156" spans="1:12">
      <c r="A156" s="317" t="s">
        <v>398</v>
      </c>
      <c r="B156" s="318" t="s">
        <v>399</v>
      </c>
      <c r="C156" s="180">
        <v>0</v>
      </c>
      <c r="D156" s="180">
        <v>0</v>
      </c>
      <c r="E156" s="180">
        <v>0</v>
      </c>
      <c r="F156" s="180">
        <v>0</v>
      </c>
      <c r="G156" s="180">
        <v>0</v>
      </c>
      <c r="H156" s="181">
        <v>0</v>
      </c>
      <c r="J156" s="243"/>
      <c r="K156" s="243"/>
      <c r="L156" s="232"/>
    </row>
    <row r="157" spans="1:12">
      <c r="A157" s="244" t="s">
        <v>400</v>
      </c>
      <c r="B157" s="245" t="s">
        <v>399</v>
      </c>
      <c r="C157" s="182">
        <v>0</v>
      </c>
      <c r="D157" s="182">
        <v>0</v>
      </c>
      <c r="E157" s="182">
        <v>0</v>
      </c>
      <c r="F157" s="182">
        <v>0</v>
      </c>
      <c r="G157" s="182">
        <v>0</v>
      </c>
      <c r="H157" s="183">
        <v>0</v>
      </c>
      <c r="J157" s="243"/>
      <c r="K157" s="243"/>
      <c r="L157" s="232"/>
    </row>
    <row r="158" spans="1:12">
      <c r="A158" s="317" t="s">
        <v>401</v>
      </c>
      <c r="B158" s="318" t="s">
        <v>402</v>
      </c>
      <c r="C158" s="180">
        <v>0</v>
      </c>
      <c r="D158" s="180">
        <v>32735000</v>
      </c>
      <c r="E158" s="180">
        <v>32735000</v>
      </c>
      <c r="F158" s="180">
        <v>0</v>
      </c>
      <c r="G158" s="180">
        <v>0</v>
      </c>
      <c r="H158" s="181">
        <v>0</v>
      </c>
      <c r="J158" s="243"/>
      <c r="K158" s="243"/>
      <c r="L158" s="232"/>
    </row>
    <row r="159" spans="1:12">
      <c r="A159" s="244" t="s">
        <v>403</v>
      </c>
      <c r="B159" s="245" t="s">
        <v>402</v>
      </c>
      <c r="C159" s="182">
        <v>0</v>
      </c>
      <c r="D159" s="182">
        <v>32735000</v>
      </c>
      <c r="E159" s="182">
        <v>32735000</v>
      </c>
      <c r="F159" s="182">
        <v>0</v>
      </c>
      <c r="G159" s="182">
        <v>0</v>
      </c>
      <c r="H159" s="183">
        <v>0</v>
      </c>
      <c r="J159" s="243"/>
      <c r="K159" s="243"/>
      <c r="L159" s="232"/>
    </row>
    <row r="160" spans="1:12">
      <c r="A160" s="317" t="s">
        <v>404</v>
      </c>
      <c r="B160" s="318" t="s">
        <v>405</v>
      </c>
      <c r="C160" s="180">
        <v>0</v>
      </c>
      <c r="D160" s="180">
        <v>0</v>
      </c>
      <c r="E160" s="180">
        <v>0</v>
      </c>
      <c r="F160" s="180">
        <v>0</v>
      </c>
      <c r="G160" s="180">
        <v>0</v>
      </c>
      <c r="H160" s="181">
        <v>0</v>
      </c>
      <c r="J160" s="243"/>
      <c r="K160" s="243"/>
      <c r="L160" s="232"/>
    </row>
    <row r="161" spans="1:12">
      <c r="A161" s="244" t="s">
        <v>406</v>
      </c>
      <c r="B161" s="245" t="s">
        <v>405</v>
      </c>
      <c r="C161" s="182">
        <v>0</v>
      </c>
      <c r="D161" s="182">
        <v>0</v>
      </c>
      <c r="E161" s="182">
        <v>0</v>
      </c>
      <c r="F161" s="182">
        <v>0</v>
      </c>
      <c r="G161" s="182">
        <v>0</v>
      </c>
      <c r="H161" s="183">
        <v>0</v>
      </c>
      <c r="J161" s="243"/>
      <c r="K161" s="243"/>
      <c r="L161" s="232"/>
    </row>
    <row r="162" spans="1:12">
      <c r="A162" s="237" t="s">
        <v>34</v>
      </c>
      <c r="B162" s="238" t="s">
        <v>35</v>
      </c>
      <c r="C162" s="239">
        <v>92785352</v>
      </c>
      <c r="D162" s="239">
        <v>92714559</v>
      </c>
      <c r="E162" s="239">
        <v>77882163</v>
      </c>
      <c r="F162" s="239">
        <v>77952956</v>
      </c>
      <c r="G162" s="239">
        <v>77952956</v>
      </c>
      <c r="H162" s="240">
        <v>0</v>
      </c>
      <c r="J162" s="243"/>
      <c r="K162" s="243"/>
      <c r="L162" s="232"/>
    </row>
    <row r="163" spans="1:12">
      <c r="A163" s="317" t="s">
        <v>407</v>
      </c>
      <c r="B163" s="318" t="s">
        <v>408</v>
      </c>
      <c r="C163" s="180">
        <v>3994089</v>
      </c>
      <c r="D163" s="180">
        <v>3994000</v>
      </c>
      <c r="E163" s="180">
        <v>2835805</v>
      </c>
      <c r="F163" s="180">
        <v>2835894</v>
      </c>
      <c r="G163" s="180">
        <v>2835894</v>
      </c>
      <c r="H163" s="181">
        <v>0</v>
      </c>
      <c r="J163" s="243"/>
      <c r="K163" s="243"/>
      <c r="L163" s="232"/>
    </row>
    <row r="164" spans="1:12">
      <c r="A164" s="244" t="s">
        <v>409</v>
      </c>
      <c r="B164" s="245" t="s">
        <v>410</v>
      </c>
      <c r="C164" s="182">
        <v>225470089</v>
      </c>
      <c r="D164" s="182">
        <v>0</v>
      </c>
      <c r="E164" s="182">
        <v>2835805</v>
      </c>
      <c r="F164" s="182">
        <v>228305894</v>
      </c>
      <c r="G164" s="182">
        <v>228305894</v>
      </c>
      <c r="H164" s="183">
        <v>0</v>
      </c>
      <c r="J164" s="243"/>
      <c r="K164" s="243"/>
      <c r="L164" s="232"/>
    </row>
    <row r="165" spans="1:12">
      <c r="A165" s="244" t="s">
        <v>411</v>
      </c>
      <c r="B165" s="245" t="s">
        <v>412</v>
      </c>
      <c r="C165" s="182">
        <v>-221476000</v>
      </c>
      <c r="D165" s="182">
        <v>3994000</v>
      </c>
      <c r="E165" s="182">
        <v>0</v>
      </c>
      <c r="F165" s="182">
        <v>-225470000</v>
      </c>
      <c r="G165" s="182">
        <v>-225470000</v>
      </c>
      <c r="H165" s="183">
        <v>0</v>
      </c>
      <c r="J165" s="243"/>
      <c r="K165" s="243"/>
      <c r="L165" s="232"/>
    </row>
    <row r="166" spans="1:12">
      <c r="A166" s="317" t="s">
        <v>413</v>
      </c>
      <c r="B166" s="318" t="s">
        <v>414</v>
      </c>
      <c r="C166" s="180">
        <v>1900860</v>
      </c>
      <c r="D166" s="180">
        <v>1864000</v>
      </c>
      <c r="E166" s="180">
        <v>2285420</v>
      </c>
      <c r="F166" s="180">
        <v>2322280</v>
      </c>
      <c r="G166" s="180">
        <v>2322280</v>
      </c>
      <c r="H166" s="181">
        <v>0</v>
      </c>
      <c r="J166" s="243"/>
      <c r="K166" s="243"/>
      <c r="L166" s="232"/>
    </row>
    <row r="167" spans="1:12">
      <c r="A167" s="244" t="s">
        <v>415</v>
      </c>
      <c r="B167" s="245" t="s">
        <v>410</v>
      </c>
      <c r="C167" s="182">
        <v>56799860</v>
      </c>
      <c r="D167" s="182">
        <v>0</v>
      </c>
      <c r="E167" s="182">
        <v>2285420</v>
      </c>
      <c r="F167" s="182">
        <v>59085280</v>
      </c>
      <c r="G167" s="182">
        <v>59085280</v>
      </c>
      <c r="H167" s="183">
        <v>0</v>
      </c>
      <c r="J167" s="243"/>
      <c r="K167" s="243"/>
      <c r="L167" s="232"/>
    </row>
    <row r="168" spans="1:12">
      <c r="A168" s="244" t="s">
        <v>416</v>
      </c>
      <c r="B168" s="245" t="s">
        <v>412</v>
      </c>
      <c r="C168" s="182">
        <v>-54899000</v>
      </c>
      <c r="D168" s="182">
        <v>1864000</v>
      </c>
      <c r="E168" s="182">
        <v>0</v>
      </c>
      <c r="F168" s="182">
        <v>-56763000</v>
      </c>
      <c r="G168" s="182">
        <v>-56763000</v>
      </c>
      <c r="H168" s="183">
        <v>0</v>
      </c>
      <c r="J168" s="243"/>
      <c r="K168" s="243"/>
      <c r="L168" s="232"/>
    </row>
    <row r="169" spans="1:12">
      <c r="A169" s="317" t="s">
        <v>417</v>
      </c>
      <c r="B169" s="318" t="s">
        <v>418</v>
      </c>
      <c r="C169" s="180">
        <v>272349</v>
      </c>
      <c r="D169" s="180">
        <v>272000</v>
      </c>
      <c r="E169" s="180">
        <v>0</v>
      </c>
      <c r="F169" s="180">
        <v>349</v>
      </c>
      <c r="G169" s="180">
        <v>349</v>
      </c>
      <c r="H169" s="181">
        <v>0</v>
      </c>
      <c r="J169" s="243"/>
      <c r="K169" s="243"/>
      <c r="L169" s="232"/>
    </row>
    <row r="170" spans="1:12">
      <c r="A170" s="244" t="s">
        <v>419</v>
      </c>
      <c r="B170" s="245" t="s">
        <v>410</v>
      </c>
      <c r="C170" s="182">
        <v>6399896</v>
      </c>
      <c r="D170" s="182">
        <v>0</v>
      </c>
      <c r="E170" s="182">
        <v>0</v>
      </c>
      <c r="F170" s="182">
        <v>6399896</v>
      </c>
      <c r="G170" s="182">
        <v>6399896</v>
      </c>
      <c r="H170" s="183">
        <v>0</v>
      </c>
      <c r="J170" s="243"/>
      <c r="K170" s="243"/>
      <c r="L170" s="232"/>
    </row>
    <row r="171" spans="1:12">
      <c r="A171" s="244" t="s">
        <v>420</v>
      </c>
      <c r="B171" s="245" t="s">
        <v>412</v>
      </c>
      <c r="C171" s="182">
        <v>-6127547</v>
      </c>
      <c r="D171" s="182">
        <v>272000</v>
      </c>
      <c r="E171" s="182">
        <v>0</v>
      </c>
      <c r="F171" s="182">
        <v>-6399547</v>
      </c>
      <c r="G171" s="182">
        <v>-6399547</v>
      </c>
      <c r="H171" s="183">
        <v>0</v>
      </c>
      <c r="J171" s="243"/>
      <c r="K171" s="243"/>
      <c r="L171" s="232"/>
    </row>
    <row r="172" spans="1:12">
      <c r="A172" s="317" t="s">
        <v>421</v>
      </c>
      <c r="B172" s="318" t="s">
        <v>422</v>
      </c>
      <c r="C172" s="180">
        <v>70171672</v>
      </c>
      <c r="D172" s="180">
        <v>70171000</v>
      </c>
      <c r="E172" s="180">
        <v>61662000</v>
      </c>
      <c r="F172" s="180">
        <v>61662672</v>
      </c>
      <c r="G172" s="180">
        <v>61662672</v>
      </c>
      <c r="H172" s="181">
        <v>0</v>
      </c>
      <c r="J172" s="243"/>
      <c r="K172" s="243"/>
      <c r="L172" s="232"/>
    </row>
    <row r="173" spans="1:12">
      <c r="A173" s="244" t="s">
        <v>423</v>
      </c>
      <c r="B173" s="245" t="s">
        <v>410</v>
      </c>
      <c r="C173" s="182">
        <v>1470842672</v>
      </c>
      <c r="D173" s="182">
        <v>0</v>
      </c>
      <c r="E173" s="182">
        <v>61662000</v>
      </c>
      <c r="F173" s="182">
        <v>1532504672</v>
      </c>
      <c r="G173" s="182">
        <v>1532504672</v>
      </c>
      <c r="H173" s="183">
        <v>0</v>
      </c>
      <c r="J173" s="243"/>
      <c r="K173" s="243"/>
      <c r="L173" s="232"/>
    </row>
    <row r="174" spans="1:12">
      <c r="A174" s="244" t="s">
        <v>424</v>
      </c>
      <c r="B174" s="245" t="s">
        <v>412</v>
      </c>
      <c r="C174" s="182">
        <v>-1400671000</v>
      </c>
      <c r="D174" s="182">
        <v>70171000</v>
      </c>
      <c r="E174" s="182">
        <v>0</v>
      </c>
      <c r="F174" s="182">
        <v>-1470842000</v>
      </c>
      <c r="G174" s="182">
        <v>-1470842000</v>
      </c>
      <c r="H174" s="183">
        <v>0</v>
      </c>
      <c r="J174" s="243"/>
      <c r="K174" s="243"/>
      <c r="L174" s="232"/>
    </row>
    <row r="175" spans="1:12">
      <c r="A175" s="317" t="s">
        <v>425</v>
      </c>
      <c r="B175" s="318" t="s">
        <v>426</v>
      </c>
      <c r="C175" s="180">
        <v>4583395</v>
      </c>
      <c r="D175" s="180">
        <v>4557000</v>
      </c>
      <c r="E175" s="180">
        <v>5584767</v>
      </c>
      <c r="F175" s="180">
        <v>5611162</v>
      </c>
      <c r="G175" s="180">
        <v>5611162</v>
      </c>
      <c r="H175" s="181">
        <v>0</v>
      </c>
      <c r="J175" s="243"/>
      <c r="K175" s="243"/>
      <c r="L175" s="232"/>
    </row>
    <row r="176" spans="1:12">
      <c r="A176" s="244" t="s">
        <v>427</v>
      </c>
      <c r="B176" s="245" t="s">
        <v>428</v>
      </c>
      <c r="C176" s="182">
        <v>156332708</v>
      </c>
      <c r="D176" s="182">
        <v>0</v>
      </c>
      <c r="E176" s="182">
        <v>5584767</v>
      </c>
      <c r="F176" s="182">
        <v>161917475</v>
      </c>
      <c r="G176" s="182">
        <v>161917475</v>
      </c>
      <c r="H176" s="183">
        <v>0</v>
      </c>
      <c r="J176" s="243"/>
      <c r="K176" s="243"/>
      <c r="L176" s="232"/>
    </row>
    <row r="177" spans="1:12">
      <c r="A177" s="244" t="s">
        <v>429</v>
      </c>
      <c r="B177" s="245" t="s">
        <v>430</v>
      </c>
      <c r="C177" s="182">
        <v>-151749313</v>
      </c>
      <c r="D177" s="182">
        <v>4557000</v>
      </c>
      <c r="E177" s="182">
        <v>0</v>
      </c>
      <c r="F177" s="182">
        <v>-156306313</v>
      </c>
      <c r="G177" s="182">
        <v>-156306313</v>
      </c>
      <c r="H177" s="183">
        <v>0</v>
      </c>
      <c r="J177" s="243"/>
      <c r="K177" s="243"/>
      <c r="L177" s="232"/>
    </row>
    <row r="178" spans="1:12">
      <c r="A178" s="244" t="s">
        <v>431</v>
      </c>
      <c r="B178" s="245" t="s">
        <v>432</v>
      </c>
      <c r="C178" s="182">
        <v>154687</v>
      </c>
      <c r="D178" s="182">
        <v>0</v>
      </c>
      <c r="E178" s="182">
        <v>0</v>
      </c>
      <c r="F178" s="182">
        <v>154687</v>
      </c>
      <c r="G178" s="182">
        <v>154687</v>
      </c>
      <c r="H178" s="183">
        <v>0</v>
      </c>
      <c r="J178" s="243"/>
      <c r="K178" s="243"/>
      <c r="L178" s="232"/>
    </row>
    <row r="179" spans="1:12">
      <c r="A179" s="244" t="s">
        <v>433</v>
      </c>
      <c r="B179" s="245" t="s">
        <v>434</v>
      </c>
      <c r="C179" s="182">
        <v>-154687</v>
      </c>
      <c r="D179" s="182">
        <v>0</v>
      </c>
      <c r="E179" s="182">
        <v>0</v>
      </c>
      <c r="F179" s="182">
        <v>-154687</v>
      </c>
      <c r="G179" s="182">
        <v>-154687</v>
      </c>
      <c r="H179" s="183">
        <v>0</v>
      </c>
      <c r="J179" s="243"/>
      <c r="K179" s="243"/>
      <c r="L179" s="232"/>
    </row>
    <row r="180" spans="1:12">
      <c r="A180" s="317" t="s">
        <v>435</v>
      </c>
      <c r="B180" s="318" t="s">
        <v>436</v>
      </c>
      <c r="C180" s="180">
        <v>0</v>
      </c>
      <c r="D180" s="180">
        <v>0</v>
      </c>
      <c r="E180" s="180">
        <v>0</v>
      </c>
      <c r="F180" s="180">
        <v>0</v>
      </c>
      <c r="G180" s="180">
        <v>0</v>
      </c>
      <c r="H180" s="181">
        <v>0</v>
      </c>
      <c r="J180" s="243"/>
      <c r="K180" s="243"/>
      <c r="L180" s="232"/>
    </row>
    <row r="181" spans="1:12">
      <c r="A181" s="244" t="s">
        <v>437</v>
      </c>
      <c r="B181" s="245" t="s">
        <v>410</v>
      </c>
      <c r="C181" s="182">
        <v>24096453</v>
      </c>
      <c r="D181" s="182">
        <v>0</v>
      </c>
      <c r="E181" s="182">
        <v>0</v>
      </c>
      <c r="F181" s="182">
        <v>24096453</v>
      </c>
      <c r="G181" s="182">
        <v>24096453</v>
      </c>
      <c r="H181" s="183">
        <v>0</v>
      </c>
      <c r="J181" s="243"/>
      <c r="K181" s="243"/>
      <c r="L181" s="232"/>
    </row>
    <row r="182" spans="1:12">
      <c r="A182" s="244" t="s">
        <v>438</v>
      </c>
      <c r="B182" s="245" t="s">
        <v>412</v>
      </c>
      <c r="C182" s="182">
        <v>-24096453</v>
      </c>
      <c r="D182" s="182">
        <v>0</v>
      </c>
      <c r="E182" s="182">
        <v>0</v>
      </c>
      <c r="F182" s="182">
        <v>-24096453</v>
      </c>
      <c r="G182" s="182">
        <v>-24096453</v>
      </c>
      <c r="H182" s="183">
        <v>0</v>
      </c>
      <c r="J182" s="243"/>
      <c r="K182" s="243"/>
      <c r="L182" s="232"/>
    </row>
    <row r="183" spans="1:12">
      <c r="A183" s="317" t="s">
        <v>439</v>
      </c>
      <c r="B183" s="318" t="s">
        <v>440</v>
      </c>
      <c r="C183" s="180">
        <v>11862987</v>
      </c>
      <c r="D183" s="180">
        <v>11856559</v>
      </c>
      <c r="E183" s="180">
        <v>5514171</v>
      </c>
      <c r="F183" s="180">
        <v>5520599</v>
      </c>
      <c r="G183" s="180">
        <v>5520599</v>
      </c>
      <c r="H183" s="181">
        <v>0</v>
      </c>
      <c r="J183" s="243"/>
      <c r="K183" s="243"/>
      <c r="L183" s="232"/>
    </row>
    <row r="184" spans="1:12">
      <c r="A184" s="244" t="s">
        <v>441</v>
      </c>
      <c r="B184" s="245" t="s">
        <v>410</v>
      </c>
      <c r="C184" s="182">
        <v>171587984</v>
      </c>
      <c r="D184" s="182">
        <v>2249</v>
      </c>
      <c r="E184" s="182">
        <v>5514171</v>
      </c>
      <c r="F184" s="182">
        <v>177099906</v>
      </c>
      <c r="G184" s="182">
        <v>177099906</v>
      </c>
      <c r="H184" s="183">
        <v>0</v>
      </c>
      <c r="J184" s="243"/>
      <c r="K184" s="243"/>
      <c r="L184" s="232"/>
    </row>
    <row r="185" spans="1:12">
      <c r="A185" s="244" t="s">
        <v>442</v>
      </c>
      <c r="B185" s="245" t="s">
        <v>412</v>
      </c>
      <c r="C185" s="182">
        <v>-159724997</v>
      </c>
      <c r="D185" s="182">
        <v>11854310</v>
      </c>
      <c r="E185" s="182">
        <v>0</v>
      </c>
      <c r="F185" s="182">
        <v>-171579307</v>
      </c>
      <c r="G185" s="182">
        <v>-171579307</v>
      </c>
      <c r="H185" s="183">
        <v>0</v>
      </c>
      <c r="J185" s="243"/>
      <c r="K185" s="243"/>
      <c r="L185" s="232"/>
    </row>
    <row r="186" spans="1:12">
      <c r="A186" s="317" t="s">
        <v>443</v>
      </c>
      <c r="B186" s="318" t="s">
        <v>444</v>
      </c>
      <c r="C186" s="180">
        <v>0</v>
      </c>
      <c r="D186" s="180">
        <v>0</v>
      </c>
      <c r="E186" s="180">
        <v>0</v>
      </c>
      <c r="F186" s="180">
        <v>0</v>
      </c>
      <c r="G186" s="180">
        <v>0</v>
      </c>
      <c r="H186" s="181">
        <v>0</v>
      </c>
      <c r="J186" s="243"/>
      <c r="K186" s="243"/>
      <c r="L186" s="232"/>
    </row>
    <row r="187" spans="1:12">
      <c r="A187" s="244" t="s">
        <v>445</v>
      </c>
      <c r="B187" s="245" t="s">
        <v>410</v>
      </c>
      <c r="C187" s="182">
        <v>0</v>
      </c>
      <c r="D187" s="182">
        <v>0</v>
      </c>
      <c r="E187" s="182">
        <v>0</v>
      </c>
      <c r="F187" s="182">
        <v>0</v>
      </c>
      <c r="G187" s="182">
        <v>0</v>
      </c>
      <c r="H187" s="183">
        <v>0</v>
      </c>
      <c r="J187" s="243"/>
      <c r="K187" s="243"/>
      <c r="L187" s="232"/>
    </row>
    <row r="188" spans="1:12">
      <c r="A188" s="244" t="s">
        <v>446</v>
      </c>
      <c r="B188" s="245" t="s">
        <v>412</v>
      </c>
      <c r="C188" s="182">
        <v>0</v>
      </c>
      <c r="D188" s="182">
        <v>0</v>
      </c>
      <c r="E188" s="182">
        <v>0</v>
      </c>
      <c r="F188" s="182">
        <v>0</v>
      </c>
      <c r="G188" s="182">
        <v>0</v>
      </c>
      <c r="H188" s="183">
        <v>0</v>
      </c>
      <c r="J188" s="243"/>
      <c r="K188" s="243"/>
      <c r="L188" s="232"/>
    </row>
    <row r="189" spans="1:12">
      <c r="A189" s="317" t="s">
        <v>447</v>
      </c>
      <c r="B189" s="318" t="s">
        <v>448</v>
      </c>
      <c r="C189" s="180">
        <v>0</v>
      </c>
      <c r="D189" s="180">
        <v>0</v>
      </c>
      <c r="E189" s="180">
        <v>0</v>
      </c>
      <c r="F189" s="180">
        <v>0</v>
      </c>
      <c r="G189" s="180">
        <v>0</v>
      </c>
      <c r="H189" s="181">
        <v>0</v>
      </c>
      <c r="J189" s="243"/>
      <c r="K189" s="243"/>
      <c r="L189" s="232"/>
    </row>
    <row r="190" spans="1:12">
      <c r="A190" s="244" t="s">
        <v>449</v>
      </c>
      <c r="B190" s="245" t="s">
        <v>410</v>
      </c>
      <c r="C190" s="182">
        <v>0</v>
      </c>
      <c r="D190" s="182">
        <v>0</v>
      </c>
      <c r="E190" s="182">
        <v>0</v>
      </c>
      <c r="F190" s="182">
        <v>0</v>
      </c>
      <c r="G190" s="182">
        <v>0</v>
      </c>
      <c r="H190" s="183">
        <v>0</v>
      </c>
      <c r="J190" s="243"/>
      <c r="K190" s="243"/>
      <c r="L190" s="232"/>
    </row>
    <row r="191" spans="1:12">
      <c r="A191" s="244" t="s">
        <v>450</v>
      </c>
      <c r="B191" s="245" t="s">
        <v>412</v>
      </c>
      <c r="C191" s="182">
        <v>0</v>
      </c>
      <c r="D191" s="182">
        <v>0</v>
      </c>
      <c r="E191" s="182">
        <v>0</v>
      </c>
      <c r="F191" s="182">
        <v>0</v>
      </c>
      <c r="G191" s="182">
        <v>0</v>
      </c>
      <c r="H191" s="183">
        <v>0</v>
      </c>
      <c r="J191" s="243"/>
      <c r="K191" s="243"/>
      <c r="L191" s="232"/>
    </row>
    <row r="192" spans="1:12">
      <c r="A192" s="317" t="s">
        <v>451</v>
      </c>
      <c r="B192" s="318" t="s">
        <v>452</v>
      </c>
      <c r="C192" s="180">
        <v>0</v>
      </c>
      <c r="D192" s="180">
        <v>0</v>
      </c>
      <c r="E192" s="180">
        <v>0</v>
      </c>
      <c r="F192" s="180">
        <v>0</v>
      </c>
      <c r="G192" s="180">
        <v>0</v>
      </c>
      <c r="H192" s="181">
        <v>0</v>
      </c>
      <c r="J192" s="243"/>
      <c r="K192" s="243"/>
      <c r="L192" s="232"/>
    </row>
    <row r="193" spans="1:12">
      <c r="A193" s="244" t="s">
        <v>453</v>
      </c>
      <c r="B193" s="245" t="s">
        <v>410</v>
      </c>
      <c r="C193" s="182">
        <v>0</v>
      </c>
      <c r="D193" s="182">
        <v>0</v>
      </c>
      <c r="E193" s="182">
        <v>0</v>
      </c>
      <c r="F193" s="182">
        <v>0</v>
      </c>
      <c r="G193" s="182">
        <v>0</v>
      </c>
      <c r="H193" s="183">
        <v>0</v>
      </c>
      <c r="J193" s="243"/>
      <c r="K193" s="243"/>
      <c r="L193" s="232"/>
    </row>
    <row r="194" spans="1:12">
      <c r="A194" s="244" t="s">
        <v>454</v>
      </c>
      <c r="B194" s="245" t="s">
        <v>412</v>
      </c>
      <c r="C194" s="182">
        <v>0</v>
      </c>
      <c r="D194" s="182">
        <v>0</v>
      </c>
      <c r="E194" s="182">
        <v>0</v>
      </c>
      <c r="F194" s="182">
        <v>0</v>
      </c>
      <c r="G194" s="182">
        <v>0</v>
      </c>
      <c r="H194" s="183">
        <v>0</v>
      </c>
      <c r="J194" s="243"/>
      <c r="K194" s="243"/>
      <c r="L194" s="232"/>
    </row>
    <row r="195" spans="1:12">
      <c r="A195" s="237" t="s">
        <v>455</v>
      </c>
      <c r="B195" s="238" t="s">
        <v>189</v>
      </c>
      <c r="C195" s="239">
        <v>0</v>
      </c>
      <c r="D195" s="239">
        <v>50078481</v>
      </c>
      <c r="E195" s="239">
        <v>50078481</v>
      </c>
      <c r="F195" s="239">
        <v>0</v>
      </c>
      <c r="G195" s="239">
        <v>0</v>
      </c>
      <c r="H195" s="240">
        <v>0</v>
      </c>
      <c r="J195" s="243"/>
      <c r="K195" s="243"/>
      <c r="L195" s="232"/>
    </row>
    <row r="196" spans="1:12">
      <c r="A196" s="317" t="s">
        <v>456</v>
      </c>
      <c r="B196" s="318" t="s">
        <v>457</v>
      </c>
      <c r="C196" s="180">
        <v>0</v>
      </c>
      <c r="D196" s="180">
        <v>0</v>
      </c>
      <c r="E196" s="180">
        <v>0</v>
      </c>
      <c r="F196" s="180">
        <v>0</v>
      </c>
      <c r="G196" s="180">
        <v>0</v>
      </c>
      <c r="H196" s="181">
        <v>0</v>
      </c>
      <c r="J196" s="243"/>
      <c r="K196" s="243"/>
      <c r="L196" s="232"/>
    </row>
    <row r="197" spans="1:12">
      <c r="A197" s="244" t="s">
        <v>458</v>
      </c>
      <c r="B197" s="245" t="s">
        <v>457</v>
      </c>
      <c r="C197" s="182">
        <v>0</v>
      </c>
      <c r="D197" s="182">
        <v>0</v>
      </c>
      <c r="E197" s="182">
        <v>0</v>
      </c>
      <c r="F197" s="182">
        <v>0</v>
      </c>
      <c r="G197" s="182">
        <v>0</v>
      </c>
      <c r="H197" s="183">
        <v>0</v>
      </c>
      <c r="J197" s="243"/>
      <c r="K197" s="243"/>
      <c r="L197" s="232"/>
    </row>
    <row r="198" spans="1:12">
      <c r="A198" s="317" t="s">
        <v>459</v>
      </c>
      <c r="B198" s="318" t="s">
        <v>460</v>
      </c>
      <c r="C198" s="180">
        <v>0</v>
      </c>
      <c r="D198" s="180">
        <v>50078481</v>
      </c>
      <c r="E198" s="180">
        <v>50078481</v>
      </c>
      <c r="F198" s="180">
        <v>0</v>
      </c>
      <c r="G198" s="180">
        <v>0</v>
      </c>
      <c r="H198" s="181">
        <v>0</v>
      </c>
      <c r="J198" s="243"/>
      <c r="K198" s="243"/>
      <c r="L198" s="232"/>
    </row>
    <row r="199" spans="1:12">
      <c r="A199" s="244" t="s">
        <v>461</v>
      </c>
      <c r="B199" s="245" t="s">
        <v>460</v>
      </c>
      <c r="C199" s="182">
        <v>0</v>
      </c>
      <c r="D199" s="182">
        <v>50078481</v>
      </c>
      <c r="E199" s="182">
        <v>50078481</v>
      </c>
      <c r="F199" s="182">
        <v>0</v>
      </c>
      <c r="G199" s="182">
        <v>0</v>
      </c>
      <c r="H199" s="183">
        <v>0</v>
      </c>
      <c r="J199" s="243"/>
      <c r="K199" s="243"/>
      <c r="L199" s="232"/>
    </row>
    <row r="200" spans="1:12">
      <c r="A200" s="317" t="s">
        <v>462</v>
      </c>
      <c r="B200" s="318" t="s">
        <v>463</v>
      </c>
      <c r="C200" s="180">
        <v>0</v>
      </c>
      <c r="D200" s="180">
        <v>0</v>
      </c>
      <c r="E200" s="180">
        <v>0</v>
      </c>
      <c r="F200" s="180">
        <v>0</v>
      </c>
      <c r="G200" s="180">
        <v>0</v>
      </c>
      <c r="H200" s="181">
        <v>0</v>
      </c>
      <c r="J200" s="243"/>
      <c r="K200" s="243"/>
      <c r="L200" s="232"/>
    </row>
    <row r="201" spans="1:12">
      <c r="A201" s="244" t="s">
        <v>464</v>
      </c>
      <c r="B201" s="245" t="s">
        <v>463</v>
      </c>
      <c r="C201" s="182">
        <v>0</v>
      </c>
      <c r="D201" s="182">
        <v>0</v>
      </c>
      <c r="E201" s="182">
        <v>0</v>
      </c>
      <c r="F201" s="182">
        <v>0</v>
      </c>
      <c r="G201" s="182">
        <v>0</v>
      </c>
      <c r="H201" s="183">
        <v>0</v>
      </c>
      <c r="J201" s="243"/>
      <c r="K201" s="243"/>
      <c r="L201" s="232"/>
    </row>
    <row r="202" spans="1:12">
      <c r="A202" s="317" t="s">
        <v>465</v>
      </c>
      <c r="B202" s="318" t="s">
        <v>232</v>
      </c>
      <c r="C202" s="180">
        <v>0</v>
      </c>
      <c r="D202" s="180">
        <v>0</v>
      </c>
      <c r="E202" s="180">
        <v>0</v>
      </c>
      <c r="F202" s="180">
        <v>0</v>
      </c>
      <c r="G202" s="180">
        <v>0</v>
      </c>
      <c r="H202" s="181">
        <v>0</v>
      </c>
      <c r="J202" s="243"/>
      <c r="K202" s="243"/>
      <c r="L202" s="232"/>
    </row>
    <row r="203" spans="1:12">
      <c r="A203" s="244" t="s">
        <v>466</v>
      </c>
      <c r="B203" s="245" t="s">
        <v>232</v>
      </c>
      <c r="C203" s="182">
        <v>0</v>
      </c>
      <c r="D203" s="182">
        <v>0</v>
      </c>
      <c r="E203" s="182">
        <v>0</v>
      </c>
      <c r="F203" s="182">
        <v>0</v>
      </c>
      <c r="G203" s="182">
        <v>0</v>
      </c>
      <c r="H203" s="183">
        <v>0</v>
      </c>
      <c r="J203" s="243"/>
      <c r="K203" s="243"/>
      <c r="L203" s="232"/>
    </row>
    <row r="204" spans="1:12">
      <c r="A204" s="317" t="s">
        <v>467</v>
      </c>
      <c r="B204" s="318" t="s">
        <v>468</v>
      </c>
      <c r="C204" s="180">
        <v>0</v>
      </c>
      <c r="D204" s="180">
        <v>0</v>
      </c>
      <c r="E204" s="180">
        <v>0</v>
      </c>
      <c r="F204" s="180">
        <v>0</v>
      </c>
      <c r="G204" s="180">
        <v>0</v>
      </c>
      <c r="H204" s="181">
        <v>0</v>
      </c>
      <c r="J204" s="243"/>
      <c r="K204" s="243"/>
      <c r="L204" s="232"/>
    </row>
    <row r="205" spans="1:12">
      <c r="A205" s="244" t="s">
        <v>469</v>
      </c>
      <c r="B205" s="245" t="s">
        <v>468</v>
      </c>
      <c r="C205" s="182">
        <v>0</v>
      </c>
      <c r="D205" s="182">
        <v>0</v>
      </c>
      <c r="E205" s="182">
        <v>0</v>
      </c>
      <c r="F205" s="182">
        <v>0</v>
      </c>
      <c r="G205" s="182">
        <v>0</v>
      </c>
      <c r="H205" s="183">
        <v>0</v>
      </c>
      <c r="J205" s="243"/>
      <c r="K205" s="243"/>
      <c r="L205" s="232"/>
    </row>
    <row r="206" spans="1:12">
      <c r="A206" s="237" t="s">
        <v>841</v>
      </c>
      <c r="B206" s="238" t="s">
        <v>845</v>
      </c>
      <c r="C206" s="239">
        <v>0</v>
      </c>
      <c r="D206" s="239">
        <v>0</v>
      </c>
      <c r="E206" s="239">
        <v>0</v>
      </c>
      <c r="F206" s="239">
        <v>0</v>
      </c>
      <c r="G206" s="239">
        <v>0</v>
      </c>
      <c r="H206" s="240">
        <v>0</v>
      </c>
      <c r="J206" s="243"/>
      <c r="K206" s="243"/>
      <c r="L206" s="232"/>
    </row>
    <row r="207" spans="1:12">
      <c r="A207" s="317" t="s">
        <v>842</v>
      </c>
      <c r="B207" s="318" t="s">
        <v>846</v>
      </c>
      <c r="C207" s="180">
        <v>0</v>
      </c>
      <c r="D207" s="180">
        <v>0</v>
      </c>
      <c r="E207" s="180">
        <v>0</v>
      </c>
      <c r="F207" s="180">
        <v>0</v>
      </c>
      <c r="G207" s="180">
        <v>0</v>
      </c>
      <c r="H207" s="181">
        <v>0</v>
      </c>
      <c r="J207" s="243"/>
      <c r="K207" s="243"/>
      <c r="L207" s="232"/>
    </row>
    <row r="208" spans="1:12">
      <c r="A208" s="244" t="s">
        <v>843</v>
      </c>
      <c r="B208" s="245" t="s">
        <v>846</v>
      </c>
      <c r="C208" s="182">
        <v>0</v>
      </c>
      <c r="D208" s="182">
        <v>0</v>
      </c>
      <c r="E208" s="182">
        <v>0</v>
      </c>
      <c r="F208" s="182">
        <v>0</v>
      </c>
      <c r="G208" s="182">
        <v>0</v>
      </c>
      <c r="H208" s="183">
        <v>0</v>
      </c>
      <c r="J208" s="243"/>
      <c r="K208" s="243"/>
      <c r="L208" s="232"/>
    </row>
    <row r="209" spans="1:12">
      <c r="A209" s="237" t="s">
        <v>38</v>
      </c>
      <c r="B209" s="238" t="s">
        <v>39</v>
      </c>
      <c r="C209" s="239">
        <v>207739119.06</v>
      </c>
      <c r="D209" s="239">
        <v>103812924.31</v>
      </c>
      <c r="E209" s="239">
        <v>103006567.31</v>
      </c>
      <c r="F209" s="239">
        <v>206932762.06</v>
      </c>
      <c r="G209" s="239">
        <v>202707</v>
      </c>
      <c r="H209" s="240">
        <v>206730055.06</v>
      </c>
      <c r="J209" s="243"/>
      <c r="K209" s="243"/>
      <c r="L209" s="232"/>
    </row>
    <row r="210" spans="1:12">
      <c r="A210" s="317" t="s">
        <v>470</v>
      </c>
      <c r="B210" s="318" t="s">
        <v>471</v>
      </c>
      <c r="C210" s="180">
        <v>0</v>
      </c>
      <c r="D210" s="180">
        <v>0</v>
      </c>
      <c r="E210" s="180">
        <v>0</v>
      </c>
      <c r="F210" s="180">
        <v>0</v>
      </c>
      <c r="G210" s="180">
        <v>0</v>
      </c>
      <c r="H210" s="181">
        <v>0</v>
      </c>
      <c r="J210" s="243"/>
      <c r="K210" s="243"/>
      <c r="L210" s="232"/>
    </row>
    <row r="211" spans="1:12">
      <c r="A211" s="244" t="s">
        <v>472</v>
      </c>
      <c r="B211" s="245" t="s">
        <v>471</v>
      </c>
      <c r="C211" s="182">
        <v>0</v>
      </c>
      <c r="D211" s="182">
        <v>0</v>
      </c>
      <c r="E211" s="182">
        <v>0</v>
      </c>
      <c r="F211" s="182">
        <v>0</v>
      </c>
      <c r="G211" s="182">
        <v>0</v>
      </c>
      <c r="H211" s="183">
        <v>0</v>
      </c>
      <c r="J211" s="243"/>
      <c r="K211" s="243"/>
      <c r="L211" s="232"/>
    </row>
    <row r="212" spans="1:12">
      <c r="A212" s="317" t="s">
        <v>473</v>
      </c>
      <c r="B212" s="318" t="s">
        <v>474</v>
      </c>
      <c r="C212" s="180">
        <v>0</v>
      </c>
      <c r="D212" s="180">
        <v>0</v>
      </c>
      <c r="E212" s="180">
        <v>0</v>
      </c>
      <c r="F212" s="180">
        <v>0</v>
      </c>
      <c r="G212" s="180">
        <v>0</v>
      </c>
      <c r="H212" s="181">
        <v>0</v>
      </c>
      <c r="J212" s="243"/>
      <c r="K212" s="243"/>
      <c r="L212" s="232"/>
    </row>
    <row r="213" spans="1:12">
      <c r="A213" s="244" t="s">
        <v>475</v>
      </c>
      <c r="B213" s="245" t="s">
        <v>474</v>
      </c>
      <c r="C213" s="182">
        <v>0</v>
      </c>
      <c r="D213" s="182">
        <v>0</v>
      </c>
      <c r="E213" s="182">
        <v>0</v>
      </c>
      <c r="F213" s="182">
        <v>0</v>
      </c>
      <c r="G213" s="182">
        <v>0</v>
      </c>
      <c r="H213" s="183">
        <v>0</v>
      </c>
      <c r="J213" s="243"/>
      <c r="K213" s="243"/>
      <c r="L213" s="232"/>
    </row>
    <row r="214" spans="1:12">
      <c r="A214" s="317" t="s">
        <v>476</v>
      </c>
      <c r="B214" s="318" t="s">
        <v>327</v>
      </c>
      <c r="C214" s="180">
        <v>0</v>
      </c>
      <c r="D214" s="180">
        <v>0</v>
      </c>
      <c r="E214" s="180">
        <v>0</v>
      </c>
      <c r="F214" s="180">
        <v>0</v>
      </c>
      <c r="G214" s="180">
        <v>0</v>
      </c>
      <c r="H214" s="181">
        <v>0</v>
      </c>
      <c r="J214" s="243"/>
      <c r="K214" s="243"/>
      <c r="L214" s="232"/>
    </row>
    <row r="215" spans="1:12">
      <c r="A215" s="244" t="s">
        <v>477</v>
      </c>
      <c r="B215" s="245" t="s">
        <v>327</v>
      </c>
      <c r="C215" s="182">
        <v>0</v>
      </c>
      <c r="D215" s="182">
        <v>0</v>
      </c>
      <c r="E215" s="182">
        <v>0</v>
      </c>
      <c r="F215" s="182">
        <v>0</v>
      </c>
      <c r="G215" s="182">
        <v>0</v>
      </c>
      <c r="H215" s="183">
        <v>0</v>
      </c>
      <c r="J215" s="243"/>
      <c r="K215" s="243"/>
      <c r="L215" s="232"/>
    </row>
    <row r="216" spans="1:12">
      <c r="A216" s="317" t="s">
        <v>478</v>
      </c>
      <c r="B216" s="318" t="s">
        <v>479</v>
      </c>
      <c r="C216" s="180">
        <v>0</v>
      </c>
      <c r="D216" s="180">
        <v>0</v>
      </c>
      <c r="E216" s="180">
        <v>0</v>
      </c>
      <c r="F216" s="180">
        <v>0</v>
      </c>
      <c r="G216" s="180">
        <v>0</v>
      </c>
      <c r="H216" s="181">
        <v>0</v>
      </c>
      <c r="J216" s="243"/>
      <c r="K216" s="243"/>
      <c r="L216" s="232"/>
    </row>
    <row r="217" spans="1:12">
      <c r="A217" s="244" t="s">
        <v>480</v>
      </c>
      <c r="B217" s="245" t="s">
        <v>479</v>
      </c>
      <c r="C217" s="182">
        <v>0</v>
      </c>
      <c r="D217" s="182">
        <v>0</v>
      </c>
      <c r="E217" s="182">
        <v>0</v>
      </c>
      <c r="F217" s="182">
        <v>0</v>
      </c>
      <c r="G217" s="182">
        <v>0</v>
      </c>
      <c r="H217" s="183">
        <v>0</v>
      </c>
      <c r="J217" s="243"/>
      <c r="K217" s="243"/>
      <c r="L217" s="232"/>
    </row>
    <row r="218" spans="1:12">
      <c r="A218" s="317" t="s">
        <v>481</v>
      </c>
      <c r="B218" s="318" t="s">
        <v>482</v>
      </c>
      <c r="C218" s="180">
        <v>0</v>
      </c>
      <c r="D218" s="180">
        <v>8588800</v>
      </c>
      <c r="E218" s="180">
        <v>8588800</v>
      </c>
      <c r="F218" s="180">
        <v>0</v>
      </c>
      <c r="G218" s="180">
        <v>0</v>
      </c>
      <c r="H218" s="181">
        <v>0</v>
      </c>
      <c r="J218" s="243"/>
      <c r="K218" s="243"/>
      <c r="L218" s="232"/>
    </row>
    <row r="219" spans="1:12">
      <c r="A219" s="244" t="s">
        <v>483</v>
      </c>
      <c r="B219" s="245" t="s">
        <v>484</v>
      </c>
      <c r="C219" s="182">
        <v>0</v>
      </c>
      <c r="D219" s="182">
        <v>5724600</v>
      </c>
      <c r="E219" s="182">
        <v>5724600</v>
      </c>
      <c r="F219" s="182">
        <v>0</v>
      </c>
      <c r="G219" s="182">
        <v>0</v>
      </c>
      <c r="H219" s="183">
        <v>0</v>
      </c>
      <c r="J219" s="243"/>
      <c r="K219" s="243"/>
      <c r="L219" s="232"/>
    </row>
    <row r="220" spans="1:12">
      <c r="A220" s="244" t="s">
        <v>485</v>
      </c>
      <c r="B220" s="245" t="s">
        <v>486</v>
      </c>
      <c r="C220" s="182">
        <v>0</v>
      </c>
      <c r="D220" s="182">
        <v>2864200</v>
      </c>
      <c r="E220" s="182">
        <v>2864200</v>
      </c>
      <c r="F220" s="182">
        <v>0</v>
      </c>
      <c r="G220" s="182">
        <v>0</v>
      </c>
      <c r="H220" s="183">
        <v>0</v>
      </c>
      <c r="J220" s="243"/>
      <c r="K220" s="243"/>
      <c r="L220" s="232"/>
    </row>
    <row r="221" spans="1:12">
      <c r="A221" s="317" t="s">
        <v>487</v>
      </c>
      <c r="B221" s="318" t="s">
        <v>488</v>
      </c>
      <c r="C221" s="180">
        <v>206730055.06</v>
      </c>
      <c r="D221" s="180">
        <v>0</v>
      </c>
      <c r="E221" s="180">
        <v>0</v>
      </c>
      <c r="F221" s="180">
        <v>206730055.06</v>
      </c>
      <c r="G221" s="180">
        <v>0</v>
      </c>
      <c r="H221" s="181">
        <v>206730055.06</v>
      </c>
      <c r="J221" s="243"/>
      <c r="K221" s="243"/>
      <c r="L221" s="232"/>
    </row>
    <row r="222" spans="1:12">
      <c r="A222" s="244" t="s">
        <v>489</v>
      </c>
      <c r="B222" s="245" t="s">
        <v>488</v>
      </c>
      <c r="C222" s="182">
        <v>206730055.06</v>
      </c>
      <c r="D222" s="182">
        <v>0</v>
      </c>
      <c r="E222" s="182">
        <v>0</v>
      </c>
      <c r="F222" s="182">
        <v>206730055.06</v>
      </c>
      <c r="G222" s="182">
        <v>0</v>
      </c>
      <c r="H222" s="183">
        <v>206730055.06</v>
      </c>
      <c r="J222" s="243"/>
      <c r="K222" s="243"/>
      <c r="L222" s="232"/>
    </row>
    <row r="223" spans="1:12">
      <c r="A223" s="317" t="s">
        <v>490</v>
      </c>
      <c r="B223" s="318" t="s">
        <v>491</v>
      </c>
      <c r="C223" s="180">
        <v>0</v>
      </c>
      <c r="D223" s="180">
        <v>0</v>
      </c>
      <c r="E223" s="180">
        <v>0</v>
      </c>
      <c r="F223" s="180">
        <v>0</v>
      </c>
      <c r="G223" s="180">
        <v>0</v>
      </c>
      <c r="H223" s="181">
        <v>0</v>
      </c>
      <c r="J223" s="243"/>
      <c r="K223" s="243"/>
      <c r="L223" s="232"/>
    </row>
    <row r="224" spans="1:12">
      <c r="A224" s="244" t="s">
        <v>492</v>
      </c>
      <c r="B224" s="245" t="s">
        <v>491</v>
      </c>
      <c r="C224" s="182">
        <v>0</v>
      </c>
      <c r="D224" s="182">
        <v>0</v>
      </c>
      <c r="E224" s="182">
        <v>0</v>
      </c>
      <c r="F224" s="182">
        <v>0</v>
      </c>
      <c r="G224" s="182">
        <v>0</v>
      </c>
      <c r="H224" s="183">
        <v>0</v>
      </c>
      <c r="J224" s="243"/>
      <c r="K224" s="243"/>
      <c r="L224" s="232"/>
    </row>
    <row r="225" spans="1:12">
      <c r="A225" s="317" t="s">
        <v>493</v>
      </c>
      <c r="B225" s="318" t="s">
        <v>494</v>
      </c>
      <c r="C225" s="180">
        <v>0</v>
      </c>
      <c r="D225" s="180">
        <v>20028500</v>
      </c>
      <c r="E225" s="180">
        <v>20028500</v>
      </c>
      <c r="F225" s="180">
        <v>0</v>
      </c>
      <c r="G225" s="180">
        <v>0</v>
      </c>
      <c r="H225" s="181">
        <v>0</v>
      </c>
      <c r="J225" s="243"/>
      <c r="K225" s="243"/>
      <c r="L225" s="232"/>
    </row>
    <row r="226" spans="1:12">
      <c r="A226" s="244" t="s">
        <v>495</v>
      </c>
      <c r="B226" s="245" t="s">
        <v>496</v>
      </c>
      <c r="C226" s="182">
        <v>0</v>
      </c>
      <c r="D226" s="182">
        <v>17164300</v>
      </c>
      <c r="E226" s="182">
        <v>17164300</v>
      </c>
      <c r="F226" s="182">
        <v>0</v>
      </c>
      <c r="G226" s="182">
        <v>0</v>
      </c>
      <c r="H226" s="183">
        <v>0</v>
      </c>
      <c r="J226" s="243"/>
      <c r="K226" s="243"/>
      <c r="L226" s="232"/>
    </row>
    <row r="227" spans="1:12">
      <c r="A227" s="244" t="s">
        <v>497</v>
      </c>
      <c r="B227" s="245" t="s">
        <v>498</v>
      </c>
      <c r="C227" s="182">
        <v>0</v>
      </c>
      <c r="D227" s="182">
        <v>2864200</v>
      </c>
      <c r="E227" s="182">
        <v>2864200</v>
      </c>
      <c r="F227" s="182">
        <v>0</v>
      </c>
      <c r="G227" s="182">
        <v>0</v>
      </c>
      <c r="H227" s="183">
        <v>0</v>
      </c>
      <c r="J227" s="243"/>
      <c r="K227" s="243"/>
      <c r="L227" s="232"/>
    </row>
    <row r="228" spans="1:12">
      <c r="A228" s="317" t="s">
        <v>499</v>
      </c>
      <c r="B228" s="318" t="s">
        <v>500</v>
      </c>
      <c r="C228" s="180">
        <v>0</v>
      </c>
      <c r="D228" s="180">
        <v>3424830</v>
      </c>
      <c r="E228" s="180">
        <v>3424830</v>
      </c>
      <c r="F228" s="180">
        <v>0</v>
      </c>
      <c r="G228" s="180">
        <v>0</v>
      </c>
      <c r="H228" s="181">
        <v>0</v>
      </c>
      <c r="J228" s="243"/>
      <c r="K228" s="243"/>
      <c r="L228" s="232"/>
    </row>
    <row r="229" spans="1:12">
      <c r="A229" s="244" t="s">
        <v>501</v>
      </c>
      <c r="B229" s="245" t="s">
        <v>500</v>
      </c>
      <c r="C229" s="182">
        <v>0</v>
      </c>
      <c r="D229" s="182">
        <v>3424830</v>
      </c>
      <c r="E229" s="182">
        <v>3424830</v>
      </c>
      <c r="F229" s="182">
        <v>0</v>
      </c>
      <c r="G229" s="182">
        <v>0</v>
      </c>
      <c r="H229" s="183">
        <v>0</v>
      </c>
      <c r="J229" s="243"/>
      <c r="K229" s="243"/>
      <c r="L229" s="232"/>
    </row>
    <row r="230" spans="1:12">
      <c r="A230" s="317" t="s">
        <v>502</v>
      </c>
      <c r="B230" s="318" t="s">
        <v>503</v>
      </c>
      <c r="C230" s="180">
        <v>0</v>
      </c>
      <c r="D230" s="180">
        <v>0</v>
      </c>
      <c r="E230" s="180">
        <v>0</v>
      </c>
      <c r="F230" s="180">
        <v>0</v>
      </c>
      <c r="G230" s="180">
        <v>0</v>
      </c>
      <c r="H230" s="181">
        <v>0</v>
      </c>
      <c r="J230" s="243"/>
      <c r="K230" s="243"/>
      <c r="L230" s="232"/>
    </row>
    <row r="231" spans="1:12">
      <c r="A231" s="244" t="s">
        <v>504</v>
      </c>
      <c r="B231" s="245" t="s">
        <v>503</v>
      </c>
      <c r="C231" s="182">
        <v>0</v>
      </c>
      <c r="D231" s="182">
        <v>0</v>
      </c>
      <c r="E231" s="182">
        <v>0</v>
      </c>
      <c r="F231" s="182">
        <v>0</v>
      </c>
      <c r="G231" s="182">
        <v>0</v>
      </c>
      <c r="H231" s="183">
        <v>0</v>
      </c>
      <c r="J231" s="243"/>
      <c r="K231" s="243"/>
      <c r="L231" s="232"/>
    </row>
    <row r="232" spans="1:12">
      <c r="A232" s="317" t="s">
        <v>505</v>
      </c>
      <c r="B232" s="318" t="s">
        <v>408</v>
      </c>
      <c r="C232" s="180">
        <v>0</v>
      </c>
      <c r="D232" s="180">
        <v>0</v>
      </c>
      <c r="E232" s="180">
        <v>0</v>
      </c>
      <c r="F232" s="180">
        <v>0</v>
      </c>
      <c r="G232" s="180">
        <v>0</v>
      </c>
      <c r="H232" s="181">
        <v>0</v>
      </c>
      <c r="J232" s="243"/>
      <c r="K232" s="243"/>
      <c r="L232" s="232"/>
    </row>
    <row r="233" spans="1:12">
      <c r="A233" s="244" t="s">
        <v>506</v>
      </c>
      <c r="B233" s="245" t="s">
        <v>408</v>
      </c>
      <c r="C233" s="182">
        <v>0</v>
      </c>
      <c r="D233" s="182">
        <v>0</v>
      </c>
      <c r="E233" s="182">
        <v>0</v>
      </c>
      <c r="F233" s="182">
        <v>0</v>
      </c>
      <c r="G233" s="182">
        <v>0</v>
      </c>
      <c r="H233" s="183">
        <v>0</v>
      </c>
      <c r="J233" s="243"/>
      <c r="K233" s="243"/>
      <c r="L233" s="232"/>
    </row>
    <row r="234" spans="1:12">
      <c r="A234" s="317" t="s">
        <v>507</v>
      </c>
      <c r="B234" s="318" t="s">
        <v>414</v>
      </c>
      <c r="C234" s="180">
        <v>1009064</v>
      </c>
      <c r="D234" s="180">
        <v>62535865.799999997</v>
      </c>
      <c r="E234" s="180">
        <v>61729508.799999997</v>
      </c>
      <c r="F234" s="180">
        <v>202707</v>
      </c>
      <c r="G234" s="180">
        <v>202707</v>
      </c>
      <c r="H234" s="181">
        <v>0</v>
      </c>
      <c r="J234" s="243"/>
      <c r="K234" s="243"/>
      <c r="L234" s="232"/>
    </row>
    <row r="235" spans="1:12">
      <c r="A235" s="244" t="s">
        <v>508</v>
      </c>
      <c r="B235" s="245" t="s">
        <v>414</v>
      </c>
      <c r="C235" s="182">
        <v>1009064</v>
      </c>
      <c r="D235" s="182">
        <v>62535865.799999997</v>
      </c>
      <c r="E235" s="182">
        <v>61729508.799999997</v>
      </c>
      <c r="F235" s="182">
        <v>202707</v>
      </c>
      <c r="G235" s="182">
        <v>202707</v>
      </c>
      <c r="H235" s="183">
        <v>0</v>
      </c>
      <c r="J235" s="243"/>
      <c r="K235" s="243"/>
      <c r="L235" s="232"/>
    </row>
    <row r="236" spans="1:12">
      <c r="A236" s="317" t="s">
        <v>509</v>
      </c>
      <c r="B236" s="318" t="s">
        <v>510</v>
      </c>
      <c r="C236" s="180">
        <v>0</v>
      </c>
      <c r="D236" s="180">
        <v>0</v>
      </c>
      <c r="E236" s="180">
        <v>0</v>
      </c>
      <c r="F236" s="180">
        <v>0</v>
      </c>
      <c r="G236" s="180">
        <v>0</v>
      </c>
      <c r="H236" s="181">
        <v>0</v>
      </c>
      <c r="J236" s="243"/>
      <c r="K236" s="243"/>
      <c r="L236" s="232"/>
    </row>
    <row r="237" spans="1:12">
      <c r="A237" s="244" t="s">
        <v>511</v>
      </c>
      <c r="B237" s="245" t="s">
        <v>510</v>
      </c>
      <c r="C237" s="182">
        <v>0</v>
      </c>
      <c r="D237" s="182">
        <v>0</v>
      </c>
      <c r="E237" s="182">
        <v>0</v>
      </c>
      <c r="F237" s="182">
        <v>0</v>
      </c>
      <c r="G237" s="182">
        <v>0</v>
      </c>
      <c r="H237" s="183">
        <v>0</v>
      </c>
      <c r="J237" s="243"/>
      <c r="K237" s="243"/>
      <c r="L237" s="232"/>
    </row>
    <row r="238" spans="1:12">
      <c r="A238" s="317" t="s">
        <v>512</v>
      </c>
      <c r="B238" s="318" t="s">
        <v>513</v>
      </c>
      <c r="C238" s="180">
        <v>0</v>
      </c>
      <c r="D238" s="180">
        <v>9234928.5099999998</v>
      </c>
      <c r="E238" s="180">
        <v>9234928.5099999998</v>
      </c>
      <c r="F238" s="180">
        <v>0</v>
      </c>
      <c r="G238" s="180">
        <v>0</v>
      </c>
      <c r="H238" s="181">
        <v>0</v>
      </c>
      <c r="J238" s="243"/>
      <c r="K238" s="243"/>
      <c r="L238" s="232"/>
    </row>
    <row r="239" spans="1:12">
      <c r="A239" s="244" t="s">
        <v>514</v>
      </c>
      <c r="B239" s="245" t="s">
        <v>513</v>
      </c>
      <c r="C239" s="182">
        <v>0</v>
      </c>
      <c r="D239" s="182">
        <v>9234928.5099999998</v>
      </c>
      <c r="E239" s="182">
        <v>9234928.5099999998</v>
      </c>
      <c r="F239" s="182">
        <v>0</v>
      </c>
      <c r="G239" s="182">
        <v>0</v>
      </c>
      <c r="H239" s="183">
        <v>0</v>
      </c>
      <c r="J239" s="243"/>
      <c r="K239" s="243"/>
      <c r="L239" s="232"/>
    </row>
    <row r="240" spans="1:12">
      <c r="A240" s="317" t="s">
        <v>515</v>
      </c>
      <c r="B240" s="318" t="s">
        <v>516</v>
      </c>
      <c r="C240" s="180">
        <v>0</v>
      </c>
      <c r="D240" s="180">
        <v>0</v>
      </c>
      <c r="E240" s="180">
        <v>0</v>
      </c>
      <c r="F240" s="180">
        <v>0</v>
      </c>
      <c r="G240" s="180">
        <v>0</v>
      </c>
      <c r="H240" s="181">
        <v>0</v>
      </c>
      <c r="J240" s="243"/>
      <c r="K240" s="243"/>
      <c r="L240" s="232"/>
    </row>
    <row r="241" spans="1:12">
      <c r="A241" s="244" t="s">
        <v>517</v>
      </c>
      <c r="B241" s="245" t="s">
        <v>516</v>
      </c>
      <c r="C241" s="182">
        <v>0</v>
      </c>
      <c r="D241" s="182">
        <v>0</v>
      </c>
      <c r="E241" s="182">
        <v>0</v>
      </c>
      <c r="F241" s="182">
        <v>0</v>
      </c>
      <c r="G241" s="182">
        <v>0</v>
      </c>
      <c r="H241" s="183">
        <v>0</v>
      </c>
      <c r="J241" s="243"/>
      <c r="K241" s="243"/>
      <c r="L241" s="232"/>
    </row>
    <row r="242" spans="1:12">
      <c r="A242" s="131" t="s">
        <v>42</v>
      </c>
      <c r="B242" s="132" t="s">
        <v>43</v>
      </c>
      <c r="C242" s="178">
        <v>1556043952.8</v>
      </c>
      <c r="D242" s="178">
        <v>605498382</v>
      </c>
      <c r="E242" s="178">
        <v>644036191.82000005</v>
      </c>
      <c r="F242" s="178">
        <v>1594581762.6199999</v>
      </c>
      <c r="G242" s="178">
        <v>1594581762.6199999</v>
      </c>
      <c r="H242" s="179">
        <v>0</v>
      </c>
      <c r="J242" s="243"/>
      <c r="K242" s="243"/>
      <c r="L242" s="232"/>
    </row>
    <row r="243" spans="1:12">
      <c r="A243" s="237" t="s">
        <v>45</v>
      </c>
      <c r="B243" s="238" t="s">
        <v>46</v>
      </c>
      <c r="C243" s="239">
        <v>1556043952.8</v>
      </c>
      <c r="D243" s="239">
        <v>605498382</v>
      </c>
      <c r="E243" s="239">
        <v>644036191.82000005</v>
      </c>
      <c r="F243" s="239">
        <v>1594581762.6199999</v>
      </c>
      <c r="G243" s="239">
        <v>1594581762.6199999</v>
      </c>
      <c r="H243" s="240">
        <v>0</v>
      </c>
      <c r="J243" s="243"/>
      <c r="K243" s="243"/>
      <c r="L243" s="232"/>
    </row>
    <row r="244" spans="1:12">
      <c r="A244" s="317" t="s">
        <v>518</v>
      </c>
      <c r="B244" s="318" t="s">
        <v>519</v>
      </c>
      <c r="C244" s="180">
        <v>0</v>
      </c>
      <c r="D244" s="180">
        <v>323219931.67000002</v>
      </c>
      <c r="E244" s="180">
        <v>323219931.67000002</v>
      </c>
      <c r="F244" s="180">
        <v>0</v>
      </c>
      <c r="G244" s="180">
        <v>0</v>
      </c>
      <c r="H244" s="181">
        <v>0</v>
      </c>
      <c r="J244" s="243"/>
      <c r="K244" s="243"/>
      <c r="L244" s="232"/>
    </row>
    <row r="245" spans="1:12">
      <c r="A245" s="244" t="s">
        <v>520</v>
      </c>
      <c r="B245" s="245" t="s">
        <v>519</v>
      </c>
      <c r="C245" s="182">
        <v>0</v>
      </c>
      <c r="D245" s="182">
        <v>323219931.67000002</v>
      </c>
      <c r="E245" s="182">
        <v>323219931.67000002</v>
      </c>
      <c r="F245" s="182">
        <v>0</v>
      </c>
      <c r="G245" s="182">
        <v>0</v>
      </c>
      <c r="H245" s="183">
        <v>0</v>
      </c>
      <c r="J245" s="243"/>
      <c r="K245" s="243"/>
      <c r="L245" s="232"/>
    </row>
    <row r="246" spans="1:12">
      <c r="A246" s="317" t="s">
        <v>521</v>
      </c>
      <c r="B246" s="318" t="s">
        <v>522</v>
      </c>
      <c r="C246" s="180">
        <v>85526279.319999993</v>
      </c>
      <c r="D246" s="180">
        <v>1183611</v>
      </c>
      <c r="E246" s="180">
        <v>3145004.91</v>
      </c>
      <c r="F246" s="180">
        <v>87487673.230000004</v>
      </c>
      <c r="G246" s="180">
        <v>87487673.230000004</v>
      </c>
      <c r="H246" s="181">
        <v>0</v>
      </c>
      <c r="J246" s="243"/>
      <c r="K246" s="243"/>
      <c r="L246" s="232"/>
    </row>
    <row r="247" spans="1:12">
      <c r="A247" s="244" t="s">
        <v>523</v>
      </c>
      <c r="B247" s="245" t="s">
        <v>522</v>
      </c>
      <c r="C247" s="182">
        <v>85526279.319999993</v>
      </c>
      <c r="D247" s="182">
        <v>1183611</v>
      </c>
      <c r="E247" s="182">
        <v>3145004.91</v>
      </c>
      <c r="F247" s="182">
        <v>87487673.230000004</v>
      </c>
      <c r="G247" s="182">
        <v>87487673.230000004</v>
      </c>
      <c r="H247" s="183">
        <v>0</v>
      </c>
      <c r="J247" s="243"/>
      <c r="K247" s="243"/>
      <c r="L247" s="232"/>
    </row>
    <row r="248" spans="1:12">
      <c r="A248" s="317" t="s">
        <v>524</v>
      </c>
      <c r="B248" s="318" t="s">
        <v>525</v>
      </c>
      <c r="C248" s="180">
        <v>408025761.54000002</v>
      </c>
      <c r="D248" s="180">
        <v>25079620</v>
      </c>
      <c r="E248" s="180">
        <v>22190109.43</v>
      </c>
      <c r="F248" s="180">
        <v>405136250.97000003</v>
      </c>
      <c r="G248" s="180">
        <v>405136250.97000003</v>
      </c>
      <c r="H248" s="181">
        <v>0</v>
      </c>
      <c r="J248" s="243"/>
      <c r="K248" s="243"/>
      <c r="L248" s="232"/>
    </row>
    <row r="249" spans="1:12">
      <c r="A249" s="244" t="s">
        <v>526</v>
      </c>
      <c r="B249" s="245" t="s">
        <v>525</v>
      </c>
      <c r="C249" s="182">
        <v>408025761.54000002</v>
      </c>
      <c r="D249" s="182">
        <v>25079620</v>
      </c>
      <c r="E249" s="182">
        <v>22190109.43</v>
      </c>
      <c r="F249" s="182">
        <v>405136250.97000003</v>
      </c>
      <c r="G249" s="182">
        <v>405136250.97000003</v>
      </c>
      <c r="H249" s="183">
        <v>0</v>
      </c>
      <c r="J249" s="243"/>
      <c r="K249" s="243"/>
      <c r="L249" s="232"/>
    </row>
    <row r="250" spans="1:12">
      <c r="A250" s="317" t="s">
        <v>527</v>
      </c>
      <c r="B250" s="318" t="s">
        <v>528</v>
      </c>
      <c r="C250" s="180">
        <v>348114147.20999998</v>
      </c>
      <c r="D250" s="180">
        <v>19092908</v>
      </c>
      <c r="E250" s="180">
        <v>17222255.949999999</v>
      </c>
      <c r="F250" s="180">
        <v>346243495.16000003</v>
      </c>
      <c r="G250" s="180">
        <v>346243495.16000003</v>
      </c>
      <c r="H250" s="181">
        <v>0</v>
      </c>
      <c r="J250" s="243"/>
      <c r="K250" s="243"/>
      <c r="L250" s="232"/>
    </row>
    <row r="251" spans="1:12">
      <c r="A251" s="244" t="s">
        <v>529</v>
      </c>
      <c r="B251" s="245" t="s">
        <v>528</v>
      </c>
      <c r="C251" s="182">
        <v>348114147.20999998</v>
      </c>
      <c r="D251" s="182">
        <v>19092908</v>
      </c>
      <c r="E251" s="182">
        <v>17222255.949999999</v>
      </c>
      <c r="F251" s="182">
        <v>346243495.16000003</v>
      </c>
      <c r="G251" s="182">
        <v>346243495.16000003</v>
      </c>
      <c r="H251" s="183">
        <v>0</v>
      </c>
      <c r="J251" s="243"/>
      <c r="K251" s="243"/>
      <c r="L251" s="232"/>
    </row>
    <row r="252" spans="1:12">
      <c r="A252" s="317" t="s">
        <v>530</v>
      </c>
      <c r="B252" s="318" t="s">
        <v>531</v>
      </c>
      <c r="C252" s="180">
        <v>92113628.769999996</v>
      </c>
      <c r="D252" s="180">
        <v>1241049</v>
      </c>
      <c r="E252" s="180">
        <v>20384879.379999999</v>
      </c>
      <c r="F252" s="180">
        <v>111257459.15000001</v>
      </c>
      <c r="G252" s="180">
        <v>111257459.15000001</v>
      </c>
      <c r="H252" s="181">
        <v>0</v>
      </c>
      <c r="J252" s="243"/>
      <c r="K252" s="243"/>
      <c r="L252" s="232"/>
    </row>
    <row r="253" spans="1:12">
      <c r="A253" s="244" t="s">
        <v>532</v>
      </c>
      <c r="B253" s="245" t="s">
        <v>531</v>
      </c>
      <c r="C253" s="182">
        <v>92113628.769999996</v>
      </c>
      <c r="D253" s="182">
        <v>1241049</v>
      </c>
      <c r="E253" s="182">
        <v>20384879.379999999</v>
      </c>
      <c r="F253" s="182">
        <v>111257459.15000001</v>
      </c>
      <c r="G253" s="182">
        <v>111257459.15000001</v>
      </c>
      <c r="H253" s="183">
        <v>0</v>
      </c>
      <c r="J253" s="243"/>
      <c r="K253" s="243"/>
      <c r="L253" s="232"/>
    </row>
    <row r="254" spans="1:12">
      <c r="A254" s="317" t="s">
        <v>533</v>
      </c>
      <c r="B254" s="318" t="s">
        <v>534</v>
      </c>
      <c r="C254" s="180">
        <v>485839963.80000001</v>
      </c>
      <c r="D254" s="180">
        <v>7678258</v>
      </c>
      <c r="E254" s="180">
        <v>39273290.560000002</v>
      </c>
      <c r="F254" s="180">
        <v>517434996.36000001</v>
      </c>
      <c r="G254" s="180">
        <v>517434996.36000001</v>
      </c>
      <c r="H254" s="181">
        <v>0</v>
      </c>
      <c r="J254" s="243"/>
      <c r="K254" s="243"/>
      <c r="L254" s="232"/>
    </row>
    <row r="255" spans="1:12">
      <c r="A255" s="244" t="s">
        <v>535</v>
      </c>
      <c r="B255" s="245" t="s">
        <v>534</v>
      </c>
      <c r="C255" s="182">
        <v>485839963.80000001</v>
      </c>
      <c r="D255" s="182">
        <v>7678258</v>
      </c>
      <c r="E255" s="182">
        <v>39273290.560000002</v>
      </c>
      <c r="F255" s="182">
        <v>517434996.36000001</v>
      </c>
      <c r="G255" s="182">
        <v>517434996.36000001</v>
      </c>
      <c r="H255" s="183">
        <v>0</v>
      </c>
      <c r="J255" s="243"/>
      <c r="K255" s="243"/>
      <c r="L255" s="232"/>
    </row>
    <row r="256" spans="1:12">
      <c r="A256" s="317" t="s">
        <v>536</v>
      </c>
      <c r="B256" s="318" t="s">
        <v>353</v>
      </c>
      <c r="C256" s="180">
        <v>0</v>
      </c>
      <c r="D256" s="180">
        <v>382028.92</v>
      </c>
      <c r="E256" s="180">
        <v>382028.92</v>
      </c>
      <c r="F256" s="180">
        <v>0</v>
      </c>
      <c r="G256" s="180">
        <v>0</v>
      </c>
      <c r="H256" s="181">
        <v>0</v>
      </c>
      <c r="J256" s="243"/>
      <c r="K256" s="243"/>
      <c r="L256" s="232"/>
    </row>
    <row r="257" spans="1:12">
      <c r="A257" s="244" t="s">
        <v>537</v>
      </c>
      <c r="B257" s="245" t="s">
        <v>353</v>
      </c>
      <c r="C257" s="182">
        <v>0</v>
      </c>
      <c r="D257" s="182">
        <v>382028.92</v>
      </c>
      <c r="E257" s="182">
        <v>382028.92</v>
      </c>
      <c r="F257" s="182">
        <v>0</v>
      </c>
      <c r="G257" s="182">
        <v>0</v>
      </c>
      <c r="H257" s="183">
        <v>0</v>
      </c>
      <c r="J257" s="243"/>
      <c r="K257" s="243"/>
      <c r="L257" s="232"/>
    </row>
    <row r="258" spans="1:12">
      <c r="A258" s="317" t="s">
        <v>538</v>
      </c>
      <c r="B258" s="318" t="s">
        <v>539</v>
      </c>
      <c r="C258" s="180">
        <v>136424172.16</v>
      </c>
      <c r="D258" s="180">
        <v>20883602</v>
      </c>
      <c r="E258" s="180">
        <v>11481317.59</v>
      </c>
      <c r="F258" s="180">
        <v>127021887.75</v>
      </c>
      <c r="G258" s="180">
        <v>127021887.75</v>
      </c>
      <c r="H258" s="181">
        <v>0</v>
      </c>
      <c r="J258" s="243"/>
      <c r="K258" s="243"/>
      <c r="L258" s="232"/>
    </row>
    <row r="259" spans="1:12">
      <c r="A259" s="244" t="s">
        <v>540</v>
      </c>
      <c r="B259" s="245" t="s">
        <v>539</v>
      </c>
      <c r="C259" s="182">
        <v>100247597.67</v>
      </c>
      <c r="D259" s="182">
        <v>18529324</v>
      </c>
      <c r="E259" s="182">
        <v>9472463.5299999993</v>
      </c>
      <c r="F259" s="182">
        <v>91190737.200000003</v>
      </c>
      <c r="G259" s="182">
        <v>91190737.200000003</v>
      </c>
      <c r="H259" s="183">
        <v>0</v>
      </c>
      <c r="J259" s="243"/>
      <c r="K259" s="243"/>
      <c r="L259" s="232"/>
    </row>
    <row r="260" spans="1:12">
      <c r="A260" s="244" t="s">
        <v>541</v>
      </c>
      <c r="B260" s="245" t="s">
        <v>542</v>
      </c>
      <c r="C260" s="182">
        <v>36176574.490000002</v>
      </c>
      <c r="D260" s="182">
        <v>2354278</v>
      </c>
      <c r="E260" s="182">
        <v>2008854.06</v>
      </c>
      <c r="F260" s="182">
        <v>35831150.549999997</v>
      </c>
      <c r="G260" s="182">
        <v>35831150.549999997</v>
      </c>
      <c r="H260" s="183">
        <v>0</v>
      </c>
      <c r="J260" s="243"/>
      <c r="K260" s="243"/>
      <c r="L260" s="232"/>
    </row>
    <row r="261" spans="1:12">
      <c r="A261" s="317" t="s">
        <v>543</v>
      </c>
      <c r="B261" s="318" t="s">
        <v>544</v>
      </c>
      <c r="C261" s="180">
        <v>0</v>
      </c>
      <c r="D261" s="180">
        <v>67899273.409999996</v>
      </c>
      <c r="E261" s="180">
        <v>67899273.409999996</v>
      </c>
      <c r="F261" s="180">
        <v>0</v>
      </c>
      <c r="G261" s="180">
        <v>0</v>
      </c>
      <c r="H261" s="181">
        <v>0</v>
      </c>
      <c r="J261" s="243"/>
      <c r="K261" s="243"/>
      <c r="L261" s="232"/>
    </row>
    <row r="262" spans="1:12">
      <c r="A262" s="244" t="s">
        <v>545</v>
      </c>
      <c r="B262" s="245" t="s">
        <v>544</v>
      </c>
      <c r="C262" s="182">
        <v>0</v>
      </c>
      <c r="D262" s="182">
        <v>67899273.409999996</v>
      </c>
      <c r="E262" s="182">
        <v>67899273.409999996</v>
      </c>
      <c r="F262" s="182">
        <v>0</v>
      </c>
      <c r="G262" s="182">
        <v>0</v>
      </c>
      <c r="H262" s="183">
        <v>0</v>
      </c>
      <c r="J262" s="243"/>
      <c r="K262" s="243"/>
      <c r="L262" s="232"/>
    </row>
    <row r="263" spans="1:12">
      <c r="A263" s="317" t="s">
        <v>546</v>
      </c>
      <c r="B263" s="318" t="s">
        <v>547</v>
      </c>
      <c r="C263" s="180">
        <v>0</v>
      </c>
      <c r="D263" s="180">
        <v>3122800</v>
      </c>
      <c r="E263" s="180">
        <v>3122800</v>
      </c>
      <c r="F263" s="180">
        <v>0</v>
      </c>
      <c r="G263" s="180">
        <v>0</v>
      </c>
      <c r="H263" s="181">
        <v>0</v>
      </c>
      <c r="J263" s="243"/>
      <c r="K263" s="243"/>
      <c r="L263" s="232"/>
    </row>
    <row r="264" spans="1:12">
      <c r="A264" s="244" t="s">
        <v>548</v>
      </c>
      <c r="B264" s="245" t="s">
        <v>547</v>
      </c>
      <c r="C264" s="182">
        <v>0</v>
      </c>
      <c r="D264" s="182">
        <v>3122800</v>
      </c>
      <c r="E264" s="182">
        <v>3122800</v>
      </c>
      <c r="F264" s="182">
        <v>0</v>
      </c>
      <c r="G264" s="182">
        <v>0</v>
      </c>
      <c r="H264" s="183">
        <v>0</v>
      </c>
      <c r="J264" s="243"/>
      <c r="K264" s="243"/>
      <c r="L264" s="232"/>
    </row>
    <row r="265" spans="1:12">
      <c r="A265" s="317" t="s">
        <v>549</v>
      </c>
      <c r="B265" s="318" t="s">
        <v>550</v>
      </c>
      <c r="C265" s="180">
        <v>0</v>
      </c>
      <c r="D265" s="180">
        <v>0</v>
      </c>
      <c r="E265" s="180">
        <v>0</v>
      </c>
      <c r="F265" s="180">
        <v>0</v>
      </c>
      <c r="G265" s="180">
        <v>0</v>
      </c>
      <c r="H265" s="181">
        <v>0</v>
      </c>
      <c r="J265" s="243"/>
      <c r="K265" s="243"/>
      <c r="L265" s="232"/>
    </row>
    <row r="266" spans="1:12">
      <c r="A266" s="244" t="s">
        <v>551</v>
      </c>
      <c r="B266" s="245" t="s">
        <v>550</v>
      </c>
      <c r="C266" s="182">
        <v>0</v>
      </c>
      <c r="D266" s="182">
        <v>0</v>
      </c>
      <c r="E266" s="182">
        <v>0</v>
      </c>
      <c r="F266" s="182">
        <v>0</v>
      </c>
      <c r="G266" s="182">
        <v>0</v>
      </c>
      <c r="H266" s="183">
        <v>0</v>
      </c>
      <c r="J266" s="243"/>
      <c r="K266" s="243"/>
      <c r="L266" s="232"/>
    </row>
    <row r="267" spans="1:12">
      <c r="A267" s="317" t="s">
        <v>552</v>
      </c>
      <c r="B267" s="318" t="s">
        <v>553</v>
      </c>
      <c r="C267" s="180">
        <v>0</v>
      </c>
      <c r="D267" s="180">
        <v>65909800</v>
      </c>
      <c r="E267" s="180">
        <v>65909800</v>
      </c>
      <c r="F267" s="180">
        <v>0</v>
      </c>
      <c r="G267" s="180">
        <v>0</v>
      </c>
      <c r="H267" s="181">
        <v>0</v>
      </c>
      <c r="J267" s="243"/>
      <c r="K267" s="243"/>
      <c r="L267" s="232"/>
    </row>
    <row r="268" spans="1:12">
      <c r="A268" s="244" t="s">
        <v>554</v>
      </c>
      <c r="B268" s="245" t="s">
        <v>553</v>
      </c>
      <c r="C268" s="182">
        <v>0</v>
      </c>
      <c r="D268" s="182">
        <v>65909800</v>
      </c>
      <c r="E268" s="182">
        <v>65909800</v>
      </c>
      <c r="F268" s="182">
        <v>0</v>
      </c>
      <c r="G268" s="182">
        <v>0</v>
      </c>
      <c r="H268" s="183">
        <v>0</v>
      </c>
      <c r="J268" s="243"/>
      <c r="K268" s="243"/>
      <c r="L268" s="232"/>
    </row>
    <row r="269" spans="1:12">
      <c r="A269" s="317" t="s">
        <v>555</v>
      </c>
      <c r="B269" s="318" t="s">
        <v>556</v>
      </c>
      <c r="C269" s="180">
        <v>0</v>
      </c>
      <c r="D269" s="180">
        <v>46919500</v>
      </c>
      <c r="E269" s="180">
        <v>46919500</v>
      </c>
      <c r="F269" s="180">
        <v>0</v>
      </c>
      <c r="G269" s="180">
        <v>0</v>
      </c>
      <c r="H269" s="181">
        <v>0</v>
      </c>
      <c r="J269" s="243"/>
      <c r="K269" s="243"/>
      <c r="L269" s="232"/>
    </row>
    <row r="270" spans="1:12">
      <c r="A270" s="244" t="s">
        <v>557</v>
      </c>
      <c r="B270" s="245" t="s">
        <v>556</v>
      </c>
      <c r="C270" s="182">
        <v>0</v>
      </c>
      <c r="D270" s="182">
        <v>46919500</v>
      </c>
      <c r="E270" s="182">
        <v>46919500</v>
      </c>
      <c r="F270" s="182">
        <v>0</v>
      </c>
      <c r="G270" s="182">
        <v>0</v>
      </c>
      <c r="H270" s="183">
        <v>0</v>
      </c>
      <c r="J270" s="243"/>
      <c r="K270" s="243"/>
      <c r="L270" s="232"/>
    </row>
    <row r="271" spans="1:12">
      <c r="A271" s="317" t="s">
        <v>558</v>
      </c>
      <c r="B271" s="318" t="s">
        <v>559</v>
      </c>
      <c r="C271" s="180">
        <v>0</v>
      </c>
      <c r="D271" s="180">
        <v>22886000</v>
      </c>
      <c r="E271" s="180">
        <v>22886000</v>
      </c>
      <c r="F271" s="180">
        <v>0</v>
      </c>
      <c r="G271" s="180">
        <v>0</v>
      </c>
      <c r="H271" s="181">
        <v>0</v>
      </c>
      <c r="J271" s="243"/>
      <c r="K271" s="243"/>
      <c r="L271" s="232"/>
    </row>
    <row r="272" spans="1:12">
      <c r="A272" s="244" t="s">
        <v>560</v>
      </c>
      <c r="B272" s="245" t="s">
        <v>559</v>
      </c>
      <c r="C272" s="182">
        <v>0</v>
      </c>
      <c r="D272" s="182">
        <v>22886000</v>
      </c>
      <c r="E272" s="182">
        <v>22886000</v>
      </c>
      <c r="F272" s="182">
        <v>0</v>
      </c>
      <c r="G272" s="182">
        <v>0</v>
      </c>
      <c r="H272" s="183">
        <v>0</v>
      </c>
      <c r="J272" s="243"/>
      <c r="K272" s="243"/>
      <c r="L272" s="232"/>
    </row>
    <row r="273" spans="1:12">
      <c r="A273" s="317" t="s">
        <v>561</v>
      </c>
      <c r="B273" s="318" t="s">
        <v>562</v>
      </c>
      <c r="C273" s="180">
        <v>0</v>
      </c>
      <c r="D273" s="180">
        <v>0</v>
      </c>
      <c r="E273" s="180">
        <v>0</v>
      </c>
      <c r="F273" s="180">
        <v>0</v>
      </c>
      <c r="G273" s="180">
        <v>0</v>
      </c>
      <c r="H273" s="181">
        <v>0</v>
      </c>
      <c r="J273" s="243"/>
      <c r="K273" s="243"/>
      <c r="L273" s="232"/>
    </row>
    <row r="274" spans="1:12">
      <c r="A274" s="244" t="s">
        <v>563</v>
      </c>
      <c r="B274" s="245" t="s">
        <v>562</v>
      </c>
      <c r="C274" s="182">
        <v>0</v>
      </c>
      <c r="D274" s="182">
        <v>0</v>
      </c>
      <c r="E274" s="182">
        <v>0</v>
      </c>
      <c r="F274" s="182">
        <v>0</v>
      </c>
      <c r="G274" s="182">
        <v>0</v>
      </c>
      <c r="H274" s="183">
        <v>0</v>
      </c>
      <c r="J274" s="243"/>
      <c r="K274" s="243"/>
      <c r="L274" s="232"/>
    </row>
    <row r="275" spans="1:12">
      <c r="A275" s="131" t="s">
        <v>63</v>
      </c>
      <c r="B275" s="132" t="s">
        <v>69</v>
      </c>
      <c r="C275" s="178">
        <v>11344803766</v>
      </c>
      <c r="D275" s="178">
        <v>0</v>
      </c>
      <c r="E275" s="178">
        <v>0</v>
      </c>
      <c r="F275" s="178">
        <v>11344803766</v>
      </c>
      <c r="G275" s="178">
        <v>0</v>
      </c>
      <c r="H275" s="179">
        <v>11344803766</v>
      </c>
      <c r="J275" s="243"/>
      <c r="K275" s="243"/>
      <c r="L275" s="232"/>
    </row>
    <row r="276" spans="1:12">
      <c r="A276" s="237" t="s">
        <v>70</v>
      </c>
      <c r="B276" s="238" t="s">
        <v>71</v>
      </c>
      <c r="C276" s="239">
        <v>11344803766</v>
      </c>
      <c r="D276" s="239">
        <v>0</v>
      </c>
      <c r="E276" s="239">
        <v>0</v>
      </c>
      <c r="F276" s="239">
        <v>11344803766</v>
      </c>
      <c r="G276" s="239">
        <v>0</v>
      </c>
      <c r="H276" s="240">
        <v>11344803766</v>
      </c>
      <c r="J276" s="243"/>
      <c r="K276" s="243"/>
      <c r="L276" s="232"/>
    </row>
    <row r="277" spans="1:12">
      <c r="A277" s="317" t="s">
        <v>564</v>
      </c>
      <c r="B277" s="318" t="s">
        <v>565</v>
      </c>
      <c r="C277" s="180">
        <v>11344803766</v>
      </c>
      <c r="D277" s="180">
        <v>0</v>
      </c>
      <c r="E277" s="180">
        <v>0</v>
      </c>
      <c r="F277" s="180">
        <v>11344803766</v>
      </c>
      <c r="G277" s="180">
        <v>0</v>
      </c>
      <c r="H277" s="181">
        <v>11344803766</v>
      </c>
      <c r="J277" s="243"/>
      <c r="K277" s="243"/>
      <c r="L277" s="232"/>
    </row>
    <row r="278" spans="1:12">
      <c r="A278" s="244" t="s">
        <v>566</v>
      </c>
      <c r="B278" s="245" t="s">
        <v>565</v>
      </c>
      <c r="C278" s="182">
        <v>11344803766</v>
      </c>
      <c r="D278" s="182">
        <v>0</v>
      </c>
      <c r="E278" s="182">
        <v>0</v>
      </c>
      <c r="F278" s="182">
        <v>11344803766</v>
      </c>
      <c r="G278" s="182">
        <v>0</v>
      </c>
      <c r="H278" s="183">
        <v>11344803766</v>
      </c>
      <c r="J278" s="243"/>
      <c r="K278" s="243"/>
      <c r="L278" s="232"/>
    </row>
    <row r="279" spans="1:12">
      <c r="A279" s="131" t="s">
        <v>49</v>
      </c>
      <c r="B279" s="132" t="s">
        <v>50</v>
      </c>
      <c r="C279" s="178">
        <v>3806548452.8299999</v>
      </c>
      <c r="D279" s="178">
        <v>2048608662</v>
      </c>
      <c r="E279" s="178">
        <v>134014759</v>
      </c>
      <c r="F279" s="178">
        <v>1891954549.8299999</v>
      </c>
      <c r="G279" s="178">
        <v>1891954549.8299999</v>
      </c>
      <c r="H279" s="179">
        <v>0</v>
      </c>
      <c r="J279" s="243"/>
      <c r="K279" s="243"/>
      <c r="L279" s="232"/>
    </row>
    <row r="280" spans="1:12">
      <c r="A280" s="237" t="s">
        <v>53</v>
      </c>
      <c r="B280" s="238" t="s">
        <v>54</v>
      </c>
      <c r="C280" s="239">
        <v>3806548452.8299999</v>
      </c>
      <c r="D280" s="239">
        <v>2048608662</v>
      </c>
      <c r="E280" s="239">
        <v>134014759</v>
      </c>
      <c r="F280" s="239">
        <v>1891954549.8299999</v>
      </c>
      <c r="G280" s="239">
        <v>1891954549.8299999</v>
      </c>
      <c r="H280" s="240">
        <v>0</v>
      </c>
      <c r="J280" s="243"/>
      <c r="K280" s="243"/>
      <c r="L280" s="232"/>
    </row>
    <row r="281" spans="1:12">
      <c r="A281" s="317" t="s">
        <v>567</v>
      </c>
      <c r="B281" s="318" t="s">
        <v>232</v>
      </c>
      <c r="C281" s="180">
        <v>3806548452.8299999</v>
      </c>
      <c r="D281" s="180">
        <v>2048608662</v>
      </c>
      <c r="E281" s="180">
        <v>134014759</v>
      </c>
      <c r="F281" s="180">
        <v>1891954549.8299999</v>
      </c>
      <c r="G281" s="180">
        <v>1891954549.8299999</v>
      </c>
      <c r="H281" s="181">
        <v>0</v>
      </c>
      <c r="J281" s="243"/>
      <c r="K281" s="243"/>
      <c r="L281" s="232"/>
    </row>
    <row r="282" spans="1:12">
      <c r="A282" s="244" t="s">
        <v>568</v>
      </c>
      <c r="B282" s="245" t="s">
        <v>232</v>
      </c>
      <c r="C282" s="182">
        <v>3806548452.8299999</v>
      </c>
      <c r="D282" s="182">
        <v>2048608662</v>
      </c>
      <c r="E282" s="182">
        <v>134014759</v>
      </c>
      <c r="F282" s="182">
        <v>1891954549.8299999</v>
      </c>
      <c r="G282" s="182">
        <v>1891954549.8299999</v>
      </c>
      <c r="H282" s="183">
        <v>0</v>
      </c>
      <c r="J282" s="243"/>
      <c r="K282" s="243"/>
      <c r="L282" s="232"/>
    </row>
    <row r="283" spans="1:12">
      <c r="A283" s="220" t="s">
        <v>569</v>
      </c>
      <c r="B283" s="221" t="s">
        <v>79</v>
      </c>
      <c r="C283" s="222">
        <v>15073824350.51</v>
      </c>
      <c r="D283" s="222">
        <v>0</v>
      </c>
      <c r="E283" s="222">
        <v>0</v>
      </c>
      <c r="F283" s="222">
        <v>15073824350.51</v>
      </c>
      <c r="G283" s="222">
        <v>0</v>
      </c>
      <c r="H283" s="223">
        <v>15073824350.51</v>
      </c>
      <c r="J283" s="243"/>
      <c r="K283" s="243"/>
      <c r="L283" s="232"/>
    </row>
    <row r="284" spans="1:12">
      <c r="A284" s="131" t="s">
        <v>82</v>
      </c>
      <c r="B284" s="132" t="s">
        <v>83</v>
      </c>
      <c r="C284" s="178">
        <v>15073824350.51</v>
      </c>
      <c r="D284" s="178">
        <v>0</v>
      </c>
      <c r="E284" s="178">
        <v>0</v>
      </c>
      <c r="F284" s="178">
        <v>15073824350.51</v>
      </c>
      <c r="G284" s="178">
        <v>0</v>
      </c>
      <c r="H284" s="179">
        <v>15073824350.51</v>
      </c>
      <c r="J284" s="243"/>
      <c r="K284" s="243"/>
      <c r="L284" s="232"/>
    </row>
    <row r="285" spans="1:12">
      <c r="A285" s="237" t="s">
        <v>86</v>
      </c>
      <c r="B285" s="238" t="s">
        <v>87</v>
      </c>
      <c r="C285" s="239">
        <v>12771061542.1</v>
      </c>
      <c r="D285" s="239">
        <v>0</v>
      </c>
      <c r="E285" s="239">
        <v>0</v>
      </c>
      <c r="F285" s="239">
        <v>12771061542.1</v>
      </c>
      <c r="G285" s="239">
        <v>0</v>
      </c>
      <c r="H285" s="240">
        <v>12771061542.1</v>
      </c>
      <c r="J285" s="243"/>
      <c r="K285" s="243"/>
      <c r="L285" s="232"/>
    </row>
    <row r="286" spans="1:12">
      <c r="A286" s="317" t="s">
        <v>570</v>
      </c>
      <c r="B286" s="318" t="s">
        <v>571</v>
      </c>
      <c r="C286" s="180">
        <v>12771061542.1</v>
      </c>
      <c r="D286" s="180">
        <v>0</v>
      </c>
      <c r="E286" s="180">
        <v>0</v>
      </c>
      <c r="F286" s="180">
        <v>12771061542.1</v>
      </c>
      <c r="G286" s="180">
        <v>0</v>
      </c>
      <c r="H286" s="181">
        <v>12771061542.1</v>
      </c>
      <c r="J286" s="243"/>
      <c r="K286" s="243"/>
      <c r="L286" s="232"/>
    </row>
    <row r="287" spans="1:12">
      <c r="A287" s="244" t="s">
        <v>572</v>
      </c>
      <c r="B287" s="245" t="s">
        <v>573</v>
      </c>
      <c r="C287" s="182">
        <v>12771061542.1</v>
      </c>
      <c r="D287" s="182">
        <v>0</v>
      </c>
      <c r="E287" s="182">
        <v>0</v>
      </c>
      <c r="F287" s="182">
        <v>12771061542.1</v>
      </c>
      <c r="G287" s="182">
        <v>0</v>
      </c>
      <c r="H287" s="183">
        <v>12771061542.1</v>
      </c>
      <c r="J287" s="243"/>
      <c r="K287" s="243"/>
      <c r="L287" s="232"/>
    </row>
    <row r="288" spans="1:12">
      <c r="A288" s="237" t="s">
        <v>90</v>
      </c>
      <c r="B288" s="238" t="s">
        <v>574</v>
      </c>
      <c r="C288" s="239">
        <v>2302762808.4099998</v>
      </c>
      <c r="D288" s="239">
        <v>0</v>
      </c>
      <c r="E288" s="239">
        <v>0</v>
      </c>
      <c r="F288" s="239">
        <v>2302762808.4099998</v>
      </c>
      <c r="G288" s="239">
        <v>0</v>
      </c>
      <c r="H288" s="240">
        <v>2302762808.4099998</v>
      </c>
      <c r="J288" s="243"/>
      <c r="K288" s="243"/>
      <c r="L288" s="232"/>
    </row>
    <row r="289" spans="1:12">
      <c r="A289" s="317" t="s">
        <v>575</v>
      </c>
      <c r="B289" s="318" t="s">
        <v>576</v>
      </c>
      <c r="C289" s="180">
        <v>5484112193.2200003</v>
      </c>
      <c r="D289" s="180">
        <v>0</v>
      </c>
      <c r="E289" s="180">
        <v>0</v>
      </c>
      <c r="F289" s="180">
        <v>5484112193.2200003</v>
      </c>
      <c r="G289" s="180">
        <v>0</v>
      </c>
      <c r="H289" s="181">
        <v>5484112193.2200003</v>
      </c>
      <c r="J289" s="243"/>
      <c r="K289" s="243"/>
      <c r="L289" s="232"/>
    </row>
    <row r="290" spans="1:12">
      <c r="A290" s="244" t="s">
        <v>577</v>
      </c>
      <c r="B290" s="245" t="s">
        <v>576</v>
      </c>
      <c r="C290" s="182">
        <v>5385745053.9300003</v>
      </c>
      <c r="D290" s="182">
        <v>0</v>
      </c>
      <c r="E290" s="182">
        <v>0</v>
      </c>
      <c r="F290" s="182">
        <v>5385745053.9300003</v>
      </c>
      <c r="G290" s="182">
        <v>0</v>
      </c>
      <c r="H290" s="183">
        <v>5385745053.9300003</v>
      </c>
      <c r="J290" s="243"/>
      <c r="K290" s="243"/>
      <c r="L290" s="232"/>
    </row>
    <row r="291" spans="1:12">
      <c r="A291" s="244" t="s">
        <v>578</v>
      </c>
      <c r="B291" s="245" t="s">
        <v>579</v>
      </c>
      <c r="C291" s="182">
        <v>98367139.290000007</v>
      </c>
      <c r="D291" s="182">
        <v>0</v>
      </c>
      <c r="E291" s="182">
        <v>0</v>
      </c>
      <c r="F291" s="182">
        <v>98367139.290000007</v>
      </c>
      <c r="G291" s="182">
        <v>0</v>
      </c>
      <c r="H291" s="183">
        <v>98367139.290000007</v>
      </c>
      <c r="J291" s="243"/>
      <c r="K291" s="243"/>
      <c r="L291" s="232"/>
    </row>
    <row r="292" spans="1:12">
      <c r="A292" s="317" t="s">
        <v>580</v>
      </c>
      <c r="B292" s="318" t="s">
        <v>581</v>
      </c>
      <c r="C292" s="180">
        <v>-3181349384.8099999</v>
      </c>
      <c r="D292" s="180">
        <v>0</v>
      </c>
      <c r="E292" s="180">
        <v>0</v>
      </c>
      <c r="F292" s="180">
        <v>-3181349384.8099999</v>
      </c>
      <c r="G292" s="180">
        <v>0</v>
      </c>
      <c r="H292" s="181">
        <v>-3181349384.8099999</v>
      </c>
      <c r="J292" s="243"/>
      <c r="K292" s="243"/>
      <c r="L292" s="232"/>
    </row>
    <row r="293" spans="1:12">
      <c r="A293" s="244" t="s">
        <v>582</v>
      </c>
      <c r="B293" s="245" t="s">
        <v>581</v>
      </c>
      <c r="C293" s="182">
        <v>-3181349384.8099999</v>
      </c>
      <c r="D293" s="182">
        <v>0</v>
      </c>
      <c r="E293" s="182">
        <v>0</v>
      </c>
      <c r="F293" s="182">
        <v>-3181349384.8099999</v>
      </c>
      <c r="G293" s="182">
        <v>0</v>
      </c>
      <c r="H293" s="183">
        <v>-3181349384.8099999</v>
      </c>
      <c r="J293" s="243"/>
      <c r="K293" s="243"/>
      <c r="L293" s="232"/>
    </row>
    <row r="294" spans="1:12">
      <c r="A294" s="244" t="s">
        <v>583</v>
      </c>
      <c r="B294" s="245" t="s">
        <v>579</v>
      </c>
      <c r="C294" s="182">
        <v>0</v>
      </c>
      <c r="D294" s="182">
        <v>0</v>
      </c>
      <c r="E294" s="182">
        <v>0</v>
      </c>
      <c r="F294" s="182">
        <v>0</v>
      </c>
      <c r="G294" s="182">
        <v>0</v>
      </c>
      <c r="H294" s="183">
        <v>0</v>
      </c>
      <c r="J294" s="243"/>
      <c r="K294" s="243"/>
      <c r="L294" s="232"/>
    </row>
    <row r="295" spans="1:12">
      <c r="A295" s="237" t="s">
        <v>97</v>
      </c>
      <c r="B295" s="238" t="s">
        <v>94</v>
      </c>
      <c r="C295" s="239">
        <v>0</v>
      </c>
      <c r="D295" s="239">
        <v>0</v>
      </c>
      <c r="E295" s="239">
        <v>0</v>
      </c>
      <c r="F295" s="239">
        <v>0</v>
      </c>
      <c r="G295" s="239">
        <v>0</v>
      </c>
      <c r="H295" s="240">
        <v>0</v>
      </c>
      <c r="J295" s="243"/>
      <c r="K295" s="243"/>
      <c r="L295" s="232"/>
    </row>
    <row r="296" spans="1:12">
      <c r="A296" s="317" t="s">
        <v>584</v>
      </c>
      <c r="B296" s="318" t="s">
        <v>585</v>
      </c>
      <c r="C296" s="180">
        <v>0</v>
      </c>
      <c r="D296" s="180">
        <v>0</v>
      </c>
      <c r="E296" s="180">
        <v>0</v>
      </c>
      <c r="F296" s="180">
        <v>0</v>
      </c>
      <c r="G296" s="180">
        <v>0</v>
      </c>
      <c r="H296" s="181">
        <v>0</v>
      </c>
      <c r="J296" s="243"/>
      <c r="K296" s="243"/>
      <c r="L296" s="232"/>
    </row>
    <row r="297" spans="1:12">
      <c r="A297" s="244" t="s">
        <v>586</v>
      </c>
      <c r="B297" s="245" t="s">
        <v>587</v>
      </c>
      <c r="C297" s="182">
        <v>0</v>
      </c>
      <c r="D297" s="182">
        <v>0</v>
      </c>
      <c r="E297" s="182">
        <v>0</v>
      </c>
      <c r="F297" s="182">
        <v>0</v>
      </c>
      <c r="G297" s="182">
        <v>0</v>
      </c>
      <c r="H297" s="183">
        <v>0</v>
      </c>
      <c r="J297" s="243"/>
      <c r="K297" s="243"/>
      <c r="L297" s="232"/>
    </row>
    <row r="298" spans="1:12" ht="25.5">
      <c r="A298" s="237" t="s">
        <v>588</v>
      </c>
      <c r="B298" s="238" t="s">
        <v>98</v>
      </c>
      <c r="C298" s="239">
        <v>0</v>
      </c>
      <c r="D298" s="239">
        <v>0</v>
      </c>
      <c r="E298" s="239">
        <v>0</v>
      </c>
      <c r="F298" s="239">
        <v>0</v>
      </c>
      <c r="G298" s="239">
        <v>0</v>
      </c>
      <c r="H298" s="240">
        <v>0</v>
      </c>
      <c r="J298" s="243"/>
      <c r="K298" s="243"/>
      <c r="L298" s="232"/>
    </row>
    <row r="299" spans="1:12">
      <c r="A299" s="317" t="s">
        <v>589</v>
      </c>
      <c r="B299" s="318" t="s">
        <v>590</v>
      </c>
      <c r="C299" s="180">
        <v>0</v>
      </c>
      <c r="D299" s="180">
        <v>0</v>
      </c>
      <c r="E299" s="180">
        <v>0</v>
      </c>
      <c r="F299" s="180">
        <v>0</v>
      </c>
      <c r="G299" s="180">
        <v>0</v>
      </c>
      <c r="H299" s="181">
        <v>0</v>
      </c>
      <c r="J299" s="243"/>
      <c r="K299" s="243"/>
      <c r="L299" s="232"/>
    </row>
    <row r="300" spans="1:12">
      <c r="A300" s="244" t="s">
        <v>591</v>
      </c>
      <c r="B300" s="245" t="s">
        <v>592</v>
      </c>
      <c r="C300" s="182">
        <v>0</v>
      </c>
      <c r="D300" s="182">
        <v>0</v>
      </c>
      <c r="E300" s="182">
        <v>0</v>
      </c>
      <c r="F300" s="182">
        <v>0</v>
      </c>
      <c r="G300" s="182">
        <v>0</v>
      </c>
      <c r="H300" s="183">
        <v>0</v>
      </c>
      <c r="J300" s="243"/>
      <c r="K300" s="243"/>
      <c r="L300" s="232"/>
    </row>
    <row r="301" spans="1:12">
      <c r="A301" s="244" t="s">
        <v>593</v>
      </c>
      <c r="B301" s="245" t="s">
        <v>594</v>
      </c>
      <c r="C301" s="182">
        <v>0</v>
      </c>
      <c r="D301" s="182">
        <v>0</v>
      </c>
      <c r="E301" s="182">
        <v>0</v>
      </c>
      <c r="F301" s="182">
        <v>0</v>
      </c>
      <c r="G301" s="182">
        <v>0</v>
      </c>
      <c r="H301" s="183">
        <v>0</v>
      </c>
      <c r="J301" s="243"/>
      <c r="K301" s="243"/>
      <c r="L301" s="232"/>
    </row>
    <row r="302" spans="1:12">
      <c r="A302" s="244" t="s">
        <v>595</v>
      </c>
      <c r="B302" s="245" t="s">
        <v>596</v>
      </c>
      <c r="C302" s="182">
        <v>0</v>
      </c>
      <c r="D302" s="182">
        <v>0</v>
      </c>
      <c r="E302" s="182">
        <v>0</v>
      </c>
      <c r="F302" s="182">
        <v>0</v>
      </c>
      <c r="G302" s="182">
        <v>0</v>
      </c>
      <c r="H302" s="183">
        <v>0</v>
      </c>
      <c r="J302" s="243"/>
      <c r="K302" s="243"/>
      <c r="L302" s="232"/>
    </row>
    <row r="303" spans="1:12">
      <c r="A303" s="317" t="s">
        <v>597</v>
      </c>
      <c r="B303" s="318" t="s">
        <v>598</v>
      </c>
      <c r="C303" s="180">
        <v>0</v>
      </c>
      <c r="D303" s="180">
        <v>0</v>
      </c>
      <c r="E303" s="180">
        <v>0</v>
      </c>
      <c r="F303" s="180">
        <v>0</v>
      </c>
      <c r="G303" s="180">
        <v>0</v>
      </c>
      <c r="H303" s="181">
        <v>0</v>
      </c>
      <c r="J303" s="243"/>
      <c r="K303" s="243"/>
      <c r="L303" s="232"/>
    </row>
    <row r="304" spans="1:12">
      <c r="A304" s="244" t="s">
        <v>599</v>
      </c>
      <c r="B304" s="245" t="s">
        <v>600</v>
      </c>
      <c r="C304" s="182">
        <v>0</v>
      </c>
      <c r="D304" s="182">
        <v>0</v>
      </c>
      <c r="E304" s="182">
        <v>0</v>
      </c>
      <c r="F304" s="182">
        <v>0</v>
      </c>
      <c r="G304" s="182">
        <v>0</v>
      </c>
      <c r="H304" s="183">
        <v>0</v>
      </c>
      <c r="J304" s="243"/>
      <c r="K304" s="243"/>
      <c r="L304" s="232"/>
    </row>
    <row r="305" spans="1:12">
      <c r="A305" s="244" t="s">
        <v>601</v>
      </c>
      <c r="B305" s="245" t="s">
        <v>602</v>
      </c>
      <c r="C305" s="182">
        <v>0</v>
      </c>
      <c r="D305" s="182">
        <v>0</v>
      </c>
      <c r="E305" s="182">
        <v>0</v>
      </c>
      <c r="F305" s="182">
        <v>0</v>
      </c>
      <c r="G305" s="182">
        <v>0</v>
      </c>
      <c r="H305" s="183">
        <v>0</v>
      </c>
      <c r="J305" s="243"/>
      <c r="K305" s="243"/>
      <c r="L305" s="232"/>
    </row>
    <row r="306" spans="1:12">
      <c r="A306" s="244" t="s">
        <v>603</v>
      </c>
      <c r="B306" s="245" t="s">
        <v>604</v>
      </c>
      <c r="C306" s="182">
        <v>0</v>
      </c>
      <c r="D306" s="182">
        <v>0</v>
      </c>
      <c r="E306" s="182">
        <v>0</v>
      </c>
      <c r="F306" s="182">
        <v>0</v>
      </c>
      <c r="G306" s="182">
        <v>0</v>
      </c>
      <c r="H306" s="183">
        <v>0</v>
      </c>
      <c r="J306" s="243"/>
      <c r="K306" s="243"/>
      <c r="L306" s="232"/>
    </row>
    <row r="307" spans="1:12">
      <c r="A307" s="244" t="s">
        <v>605</v>
      </c>
      <c r="B307" s="245" t="s">
        <v>606</v>
      </c>
      <c r="C307" s="182">
        <v>0</v>
      </c>
      <c r="D307" s="182">
        <v>0</v>
      </c>
      <c r="E307" s="182">
        <v>0</v>
      </c>
      <c r="F307" s="182">
        <v>0</v>
      </c>
      <c r="G307" s="182">
        <v>0</v>
      </c>
      <c r="H307" s="183">
        <v>0</v>
      </c>
      <c r="J307" s="243"/>
      <c r="K307" s="243"/>
      <c r="L307" s="232"/>
    </row>
    <row r="308" spans="1:12">
      <c r="A308" s="317" t="s">
        <v>607</v>
      </c>
      <c r="B308" s="318" t="s">
        <v>608</v>
      </c>
      <c r="C308" s="180">
        <v>0</v>
      </c>
      <c r="D308" s="180">
        <v>0</v>
      </c>
      <c r="E308" s="180">
        <v>0</v>
      </c>
      <c r="F308" s="180">
        <v>0</v>
      </c>
      <c r="G308" s="180">
        <v>0</v>
      </c>
      <c r="H308" s="181">
        <v>0</v>
      </c>
      <c r="J308" s="243"/>
      <c r="K308" s="243"/>
      <c r="L308" s="232"/>
    </row>
    <row r="309" spans="1:12">
      <c r="A309" s="244" t="s">
        <v>609</v>
      </c>
      <c r="B309" s="245" t="s">
        <v>610</v>
      </c>
      <c r="C309" s="182">
        <v>0</v>
      </c>
      <c r="D309" s="182">
        <v>0</v>
      </c>
      <c r="E309" s="182">
        <v>0</v>
      </c>
      <c r="F309" s="182">
        <v>0</v>
      </c>
      <c r="G309" s="182">
        <v>0</v>
      </c>
      <c r="H309" s="183">
        <v>0</v>
      </c>
      <c r="J309" s="243"/>
      <c r="K309" s="243"/>
      <c r="L309" s="232"/>
    </row>
    <row r="310" spans="1:12">
      <c r="A310" s="244" t="s">
        <v>611</v>
      </c>
      <c r="B310" s="245" t="s">
        <v>612</v>
      </c>
      <c r="C310" s="182">
        <v>0</v>
      </c>
      <c r="D310" s="182">
        <v>0</v>
      </c>
      <c r="E310" s="182">
        <v>0</v>
      </c>
      <c r="F310" s="182">
        <v>0</v>
      </c>
      <c r="G310" s="182">
        <v>0</v>
      </c>
      <c r="H310" s="183">
        <v>0</v>
      </c>
      <c r="J310" s="243"/>
      <c r="K310" s="243"/>
      <c r="L310" s="232"/>
    </row>
    <row r="311" spans="1:12">
      <c r="A311" s="317" t="s">
        <v>613</v>
      </c>
      <c r="B311" s="318" t="s">
        <v>614</v>
      </c>
      <c r="C311" s="180">
        <v>0</v>
      </c>
      <c r="D311" s="180">
        <v>0</v>
      </c>
      <c r="E311" s="180">
        <v>0</v>
      </c>
      <c r="F311" s="180">
        <v>0</v>
      </c>
      <c r="G311" s="180">
        <v>0</v>
      </c>
      <c r="H311" s="181">
        <v>0</v>
      </c>
      <c r="J311" s="243"/>
      <c r="K311" s="243"/>
      <c r="L311" s="232"/>
    </row>
    <row r="312" spans="1:12">
      <c r="A312" s="244" t="s">
        <v>615</v>
      </c>
      <c r="B312" s="245" t="s">
        <v>616</v>
      </c>
      <c r="C312" s="182">
        <v>0</v>
      </c>
      <c r="D312" s="182">
        <v>0</v>
      </c>
      <c r="E312" s="182">
        <v>0</v>
      </c>
      <c r="F312" s="182">
        <v>0</v>
      </c>
      <c r="G312" s="182">
        <v>0</v>
      </c>
      <c r="H312" s="183">
        <v>0</v>
      </c>
      <c r="J312" s="243"/>
      <c r="K312" s="243"/>
      <c r="L312" s="232"/>
    </row>
    <row r="313" spans="1:12">
      <c r="A313" s="317" t="s">
        <v>617</v>
      </c>
      <c r="B313" s="318" t="s">
        <v>618</v>
      </c>
      <c r="C313" s="180">
        <v>0</v>
      </c>
      <c r="D313" s="180">
        <v>0</v>
      </c>
      <c r="E313" s="180">
        <v>0</v>
      </c>
      <c r="F313" s="180">
        <v>0</v>
      </c>
      <c r="G313" s="180">
        <v>0</v>
      </c>
      <c r="H313" s="181">
        <v>0</v>
      </c>
      <c r="J313" s="243"/>
      <c r="K313" s="243"/>
      <c r="L313" s="232"/>
    </row>
    <row r="314" spans="1:12">
      <c r="A314" s="244" t="s">
        <v>619</v>
      </c>
      <c r="B314" s="245" t="s">
        <v>620</v>
      </c>
      <c r="C314" s="182">
        <v>0</v>
      </c>
      <c r="D314" s="182">
        <v>0</v>
      </c>
      <c r="E314" s="182">
        <v>0</v>
      </c>
      <c r="F314" s="182">
        <v>0</v>
      </c>
      <c r="G314" s="182">
        <v>0</v>
      </c>
      <c r="H314" s="183">
        <v>0</v>
      </c>
      <c r="J314" s="243"/>
      <c r="K314" s="243"/>
      <c r="L314" s="232"/>
    </row>
    <row r="315" spans="1:12">
      <c r="A315" s="244" t="s">
        <v>621</v>
      </c>
      <c r="B315" s="245" t="s">
        <v>622</v>
      </c>
      <c r="C315" s="182">
        <v>0</v>
      </c>
      <c r="D315" s="182">
        <v>0</v>
      </c>
      <c r="E315" s="182">
        <v>0</v>
      </c>
      <c r="F315" s="182">
        <v>0</v>
      </c>
      <c r="G315" s="182">
        <v>0</v>
      </c>
      <c r="H315" s="183">
        <v>0</v>
      </c>
      <c r="J315" s="243"/>
      <c r="K315" s="243"/>
      <c r="L315" s="232"/>
    </row>
    <row r="316" spans="1:12">
      <c r="A316" s="220" t="s">
        <v>156</v>
      </c>
      <c r="B316" s="221" t="s">
        <v>623</v>
      </c>
      <c r="C316" s="222">
        <v>17960320841.060001</v>
      </c>
      <c r="D316" s="222">
        <v>2086784975</v>
      </c>
      <c r="E316" s="222">
        <v>6529159571</v>
      </c>
      <c r="F316" s="222">
        <v>22402695437.060001</v>
      </c>
      <c r="G316" s="222">
        <v>0</v>
      </c>
      <c r="H316" s="223">
        <v>22402695437.060001</v>
      </c>
      <c r="J316" s="243"/>
      <c r="K316" s="243"/>
      <c r="L316" s="232"/>
    </row>
    <row r="317" spans="1:12">
      <c r="A317" s="131" t="s">
        <v>158</v>
      </c>
      <c r="B317" s="132" t="s">
        <v>159</v>
      </c>
      <c r="C317" s="178">
        <v>17083206193</v>
      </c>
      <c r="D317" s="178">
        <v>2086758775</v>
      </c>
      <c r="E317" s="178">
        <v>6439031235</v>
      </c>
      <c r="F317" s="178">
        <v>21435478653</v>
      </c>
      <c r="G317" s="178">
        <v>0</v>
      </c>
      <c r="H317" s="179">
        <v>21435478653</v>
      </c>
      <c r="J317" s="243"/>
      <c r="K317" s="243"/>
      <c r="L317" s="232"/>
    </row>
    <row r="318" spans="1:12">
      <c r="A318" s="237" t="s">
        <v>160</v>
      </c>
      <c r="B318" s="238" t="s">
        <v>161</v>
      </c>
      <c r="C318" s="239">
        <v>17096159178</v>
      </c>
      <c r="D318" s="239">
        <v>2086758775</v>
      </c>
      <c r="E318" s="239">
        <v>6439031235</v>
      </c>
      <c r="F318" s="239">
        <v>21448431638</v>
      </c>
      <c r="G318" s="239">
        <v>0</v>
      </c>
      <c r="H318" s="240">
        <v>21448431638</v>
      </c>
      <c r="J318" s="243"/>
      <c r="K318" s="243"/>
      <c r="L318" s="232"/>
    </row>
    <row r="319" spans="1:12">
      <c r="A319" s="317" t="s">
        <v>624</v>
      </c>
      <c r="B319" s="318" t="s">
        <v>232</v>
      </c>
      <c r="C319" s="180">
        <v>17096159178</v>
      </c>
      <c r="D319" s="180">
        <v>2086758775</v>
      </c>
      <c r="E319" s="180">
        <v>6439031235</v>
      </c>
      <c r="F319" s="180">
        <v>21448431638</v>
      </c>
      <c r="G319" s="180">
        <v>0</v>
      </c>
      <c r="H319" s="181">
        <v>21448431638</v>
      </c>
      <c r="J319" s="243"/>
      <c r="K319" s="243"/>
      <c r="L319" s="232"/>
    </row>
    <row r="320" spans="1:12">
      <c r="A320" s="244" t="s">
        <v>625</v>
      </c>
      <c r="B320" s="245" t="s">
        <v>232</v>
      </c>
      <c r="C320" s="182">
        <v>17096159178</v>
      </c>
      <c r="D320" s="182">
        <v>2086758775</v>
      </c>
      <c r="E320" s="182">
        <v>6439031235</v>
      </c>
      <c r="F320" s="182">
        <v>21448431638</v>
      </c>
      <c r="G320" s="182">
        <v>0</v>
      </c>
      <c r="H320" s="183">
        <v>21448431638</v>
      </c>
      <c r="J320" s="243"/>
      <c r="K320" s="243"/>
      <c r="L320" s="232"/>
    </row>
    <row r="321" spans="1:12">
      <c r="A321" s="237" t="s">
        <v>162</v>
      </c>
      <c r="B321" s="238" t="s">
        <v>163</v>
      </c>
      <c r="C321" s="239">
        <v>-12952985</v>
      </c>
      <c r="D321" s="239">
        <v>0</v>
      </c>
      <c r="E321" s="239">
        <v>0</v>
      </c>
      <c r="F321" s="239">
        <v>-12952985</v>
      </c>
      <c r="G321" s="239">
        <v>0</v>
      </c>
      <c r="H321" s="240">
        <v>-12952985</v>
      </c>
      <c r="J321" s="243"/>
      <c r="K321" s="243"/>
      <c r="L321" s="232"/>
    </row>
    <row r="322" spans="1:12">
      <c r="A322" s="317" t="s">
        <v>626</v>
      </c>
      <c r="B322" s="318" t="s">
        <v>244</v>
      </c>
      <c r="C322" s="180">
        <v>-12952985</v>
      </c>
      <c r="D322" s="180">
        <v>0</v>
      </c>
      <c r="E322" s="180">
        <v>0</v>
      </c>
      <c r="F322" s="180">
        <v>-12952985</v>
      </c>
      <c r="G322" s="180">
        <v>0</v>
      </c>
      <c r="H322" s="181">
        <v>-12952985</v>
      </c>
      <c r="J322" s="243"/>
      <c r="K322" s="243"/>
      <c r="L322" s="232"/>
    </row>
    <row r="323" spans="1:12">
      <c r="A323" s="244" t="s">
        <v>627</v>
      </c>
      <c r="B323" s="245" t="s">
        <v>244</v>
      </c>
      <c r="C323" s="182">
        <v>-12952985</v>
      </c>
      <c r="D323" s="182">
        <v>0</v>
      </c>
      <c r="E323" s="182">
        <v>0</v>
      </c>
      <c r="F323" s="182">
        <v>-12952985</v>
      </c>
      <c r="G323" s="182">
        <v>0</v>
      </c>
      <c r="H323" s="183">
        <v>-12952985</v>
      </c>
      <c r="J323" s="243"/>
      <c r="K323" s="243"/>
      <c r="L323" s="232"/>
    </row>
    <row r="324" spans="1:12">
      <c r="A324" s="131" t="s">
        <v>164</v>
      </c>
      <c r="B324" s="132" t="s">
        <v>165</v>
      </c>
      <c r="C324" s="178">
        <v>877114648.05999994</v>
      </c>
      <c r="D324" s="178">
        <v>26200</v>
      </c>
      <c r="E324" s="178">
        <v>90128336</v>
      </c>
      <c r="F324" s="178">
        <v>967216784.05999994</v>
      </c>
      <c r="G324" s="178">
        <v>0</v>
      </c>
      <c r="H324" s="179">
        <v>967216784.05999994</v>
      </c>
      <c r="J324" s="243"/>
      <c r="K324" s="243"/>
      <c r="L324" s="232"/>
    </row>
    <row r="325" spans="1:12">
      <c r="A325" s="237" t="s">
        <v>166</v>
      </c>
      <c r="B325" s="238" t="s">
        <v>167</v>
      </c>
      <c r="C325" s="239">
        <v>612794566</v>
      </c>
      <c r="D325" s="239">
        <v>0</v>
      </c>
      <c r="E325" s="239">
        <v>90101358</v>
      </c>
      <c r="F325" s="239">
        <v>702895924</v>
      </c>
      <c r="G325" s="239">
        <v>0</v>
      </c>
      <c r="H325" s="240">
        <v>702895924</v>
      </c>
      <c r="J325" s="243"/>
      <c r="K325" s="243"/>
      <c r="L325" s="232"/>
    </row>
    <row r="326" spans="1:12">
      <c r="A326" s="317" t="s">
        <v>628</v>
      </c>
      <c r="B326" s="318" t="s">
        <v>629</v>
      </c>
      <c r="C326" s="180">
        <v>373158934</v>
      </c>
      <c r="D326" s="180">
        <v>0</v>
      </c>
      <c r="E326" s="180">
        <v>72489642</v>
      </c>
      <c r="F326" s="180">
        <v>445648576</v>
      </c>
      <c r="G326" s="180">
        <v>0</v>
      </c>
      <c r="H326" s="181">
        <v>445648576</v>
      </c>
      <c r="J326" s="243"/>
      <c r="K326" s="243"/>
      <c r="L326" s="232"/>
    </row>
    <row r="327" spans="1:12">
      <c r="A327" s="244" t="s">
        <v>630</v>
      </c>
      <c r="B327" s="245" t="s">
        <v>629</v>
      </c>
      <c r="C327" s="182">
        <v>373158934</v>
      </c>
      <c r="D327" s="182">
        <v>0</v>
      </c>
      <c r="E327" s="182">
        <v>72489642</v>
      </c>
      <c r="F327" s="182">
        <v>445648576</v>
      </c>
      <c r="G327" s="182">
        <v>0</v>
      </c>
      <c r="H327" s="183">
        <v>445648576</v>
      </c>
      <c r="J327" s="243"/>
      <c r="K327" s="243"/>
      <c r="L327" s="232"/>
    </row>
    <row r="328" spans="1:12">
      <c r="A328" s="317" t="s">
        <v>631</v>
      </c>
      <c r="B328" s="318" t="s">
        <v>632</v>
      </c>
      <c r="C328" s="180">
        <v>239635632</v>
      </c>
      <c r="D328" s="180">
        <v>0</v>
      </c>
      <c r="E328" s="180">
        <v>17611716</v>
      </c>
      <c r="F328" s="180">
        <v>257247348</v>
      </c>
      <c r="G328" s="180">
        <v>0</v>
      </c>
      <c r="H328" s="181">
        <v>257247348</v>
      </c>
      <c r="J328" s="243"/>
      <c r="K328" s="243"/>
      <c r="L328" s="232"/>
    </row>
    <row r="329" spans="1:12">
      <c r="A329" s="244" t="s">
        <v>633</v>
      </c>
      <c r="B329" s="245" t="s">
        <v>632</v>
      </c>
      <c r="C329" s="182">
        <v>239635632</v>
      </c>
      <c r="D329" s="182">
        <v>0</v>
      </c>
      <c r="E329" s="182">
        <v>17611716</v>
      </c>
      <c r="F329" s="182">
        <v>257247348</v>
      </c>
      <c r="G329" s="182">
        <v>0</v>
      </c>
      <c r="H329" s="183">
        <v>257247348</v>
      </c>
      <c r="J329" s="243"/>
      <c r="K329" s="243"/>
      <c r="L329" s="232"/>
    </row>
    <row r="330" spans="1:12">
      <c r="A330" s="237" t="s">
        <v>168</v>
      </c>
      <c r="B330" s="238" t="s">
        <v>169</v>
      </c>
      <c r="C330" s="239">
        <v>237873723.38999999</v>
      </c>
      <c r="D330" s="239">
        <v>26200</v>
      </c>
      <c r="E330" s="239">
        <v>26956</v>
      </c>
      <c r="F330" s="239">
        <v>237874479.38999999</v>
      </c>
      <c r="G330" s="239">
        <v>0</v>
      </c>
      <c r="H330" s="240">
        <v>237874479.38999999</v>
      </c>
      <c r="J330" s="243"/>
      <c r="K330" s="243"/>
      <c r="L330" s="232"/>
    </row>
    <row r="331" spans="1:12">
      <c r="A331" s="317" t="s">
        <v>634</v>
      </c>
      <c r="B331" s="318" t="s">
        <v>635</v>
      </c>
      <c r="C331" s="180">
        <v>227649025</v>
      </c>
      <c r="D331" s="180">
        <v>0</v>
      </c>
      <c r="E331" s="180">
        <v>0</v>
      </c>
      <c r="F331" s="180">
        <v>227649025</v>
      </c>
      <c r="G331" s="180">
        <v>0</v>
      </c>
      <c r="H331" s="181">
        <v>227649025</v>
      </c>
      <c r="J331" s="243"/>
      <c r="K331" s="243"/>
      <c r="L331" s="232"/>
    </row>
    <row r="332" spans="1:12">
      <c r="A332" s="244" t="s">
        <v>636</v>
      </c>
      <c r="B332" s="245" t="s">
        <v>637</v>
      </c>
      <c r="C332" s="182">
        <v>227649025</v>
      </c>
      <c r="D332" s="182">
        <v>0</v>
      </c>
      <c r="E332" s="182">
        <v>0</v>
      </c>
      <c r="F332" s="182">
        <v>227649025</v>
      </c>
      <c r="G332" s="182">
        <v>0</v>
      </c>
      <c r="H332" s="183">
        <v>227649025</v>
      </c>
      <c r="J332" s="243"/>
      <c r="K332" s="243"/>
      <c r="L332" s="232"/>
    </row>
    <row r="333" spans="1:12">
      <c r="A333" s="317" t="s">
        <v>804</v>
      </c>
      <c r="B333" s="318" t="s">
        <v>805</v>
      </c>
      <c r="C333" s="180">
        <v>5574519</v>
      </c>
      <c r="D333" s="180">
        <v>0</v>
      </c>
      <c r="E333" s="180">
        <v>0</v>
      </c>
      <c r="F333" s="180">
        <v>5574519</v>
      </c>
      <c r="G333" s="180">
        <v>0</v>
      </c>
      <c r="H333" s="181">
        <v>5574519</v>
      </c>
      <c r="J333" s="243"/>
      <c r="K333" s="243"/>
      <c r="L333" s="232"/>
    </row>
    <row r="334" spans="1:12">
      <c r="A334" s="244" t="s">
        <v>806</v>
      </c>
      <c r="B334" s="245" t="s">
        <v>805</v>
      </c>
      <c r="C334" s="182">
        <v>5574519</v>
      </c>
      <c r="D334" s="182">
        <v>0</v>
      </c>
      <c r="E334" s="182">
        <v>0</v>
      </c>
      <c r="F334" s="182">
        <v>5574519</v>
      </c>
      <c r="G334" s="182">
        <v>0</v>
      </c>
      <c r="H334" s="183">
        <v>5574519</v>
      </c>
      <c r="J334" s="243"/>
      <c r="K334" s="243"/>
      <c r="L334" s="232"/>
    </row>
    <row r="335" spans="1:12">
      <c r="A335" s="317" t="s">
        <v>638</v>
      </c>
      <c r="B335" s="318" t="s">
        <v>639</v>
      </c>
      <c r="C335" s="180">
        <v>4650179.3899999997</v>
      </c>
      <c r="D335" s="180">
        <v>26200</v>
      </c>
      <c r="E335" s="180">
        <v>26956</v>
      </c>
      <c r="F335" s="180">
        <v>4650935.3899999997</v>
      </c>
      <c r="G335" s="180">
        <v>0</v>
      </c>
      <c r="H335" s="181">
        <v>4650935.3899999997</v>
      </c>
      <c r="J335" s="243"/>
      <c r="K335" s="243"/>
      <c r="L335" s="232"/>
    </row>
    <row r="336" spans="1:12">
      <c r="A336" s="244" t="s">
        <v>848</v>
      </c>
      <c r="B336" s="245" t="s">
        <v>639</v>
      </c>
      <c r="C336" s="182">
        <v>0</v>
      </c>
      <c r="D336" s="182">
        <v>26200</v>
      </c>
      <c r="E336" s="182">
        <v>26956</v>
      </c>
      <c r="F336" s="182">
        <v>756</v>
      </c>
      <c r="G336" s="182">
        <v>0</v>
      </c>
      <c r="H336" s="183">
        <v>756</v>
      </c>
      <c r="J336" s="243"/>
      <c r="K336" s="243"/>
      <c r="L336" s="232"/>
    </row>
    <row r="337" spans="1:12">
      <c r="A337" s="319" t="s">
        <v>640</v>
      </c>
      <c r="B337" s="320" t="s">
        <v>641</v>
      </c>
      <c r="C337" s="182">
        <v>363.39</v>
      </c>
      <c r="D337" s="182">
        <v>0</v>
      </c>
      <c r="E337" s="182">
        <v>0</v>
      </c>
      <c r="F337" s="182">
        <v>363.39</v>
      </c>
      <c r="G337" s="182">
        <v>0</v>
      </c>
      <c r="H337" s="183">
        <v>363.39</v>
      </c>
      <c r="J337" s="243"/>
      <c r="K337" s="243"/>
      <c r="L337" s="232"/>
    </row>
    <row r="338" spans="1:12">
      <c r="A338" s="319" t="s">
        <v>844</v>
      </c>
      <c r="B338" s="320" t="s">
        <v>847</v>
      </c>
      <c r="C338" s="182">
        <v>4649816</v>
      </c>
      <c r="D338" s="182">
        <v>0</v>
      </c>
      <c r="E338" s="182">
        <v>0</v>
      </c>
      <c r="F338" s="182">
        <v>4649816</v>
      </c>
      <c r="G338" s="182">
        <v>0</v>
      </c>
      <c r="H338" s="183">
        <v>4649816</v>
      </c>
      <c r="J338" s="243"/>
      <c r="K338" s="243"/>
      <c r="L338" s="232"/>
    </row>
    <row r="339" spans="1:12">
      <c r="A339" s="237" t="s">
        <v>170</v>
      </c>
      <c r="B339" s="238" t="s">
        <v>642</v>
      </c>
      <c r="C339" s="239">
        <v>26446358.670000002</v>
      </c>
      <c r="D339" s="239">
        <v>0</v>
      </c>
      <c r="E339" s="239">
        <v>22</v>
      </c>
      <c r="F339" s="239">
        <v>26446380.670000002</v>
      </c>
      <c r="G339" s="239">
        <v>0</v>
      </c>
      <c r="H339" s="240">
        <v>26446380.670000002</v>
      </c>
      <c r="J339" s="243"/>
      <c r="K339" s="243"/>
      <c r="L339" s="232"/>
    </row>
    <row r="340" spans="1:12">
      <c r="A340" s="317" t="s">
        <v>643</v>
      </c>
      <c r="B340" s="318" t="s">
        <v>590</v>
      </c>
      <c r="C340" s="180">
        <v>26446358.670000002</v>
      </c>
      <c r="D340" s="180">
        <v>0</v>
      </c>
      <c r="E340" s="180">
        <v>22</v>
      </c>
      <c r="F340" s="180">
        <v>26446380.670000002</v>
      </c>
      <c r="G340" s="180">
        <v>0</v>
      </c>
      <c r="H340" s="181">
        <v>26446380.670000002</v>
      </c>
      <c r="J340" s="243"/>
      <c r="K340" s="243"/>
      <c r="L340" s="232"/>
    </row>
    <row r="341" spans="1:12">
      <c r="A341" s="319" t="s">
        <v>644</v>
      </c>
      <c r="B341" s="320" t="s">
        <v>645</v>
      </c>
      <c r="C341" s="182">
        <v>26446358.670000002</v>
      </c>
      <c r="D341" s="182">
        <v>0</v>
      </c>
      <c r="E341" s="182">
        <v>22</v>
      </c>
      <c r="F341" s="182">
        <v>26446380.670000002</v>
      </c>
      <c r="G341" s="182">
        <v>0</v>
      </c>
      <c r="H341" s="183">
        <v>26446380.670000002</v>
      </c>
      <c r="J341" s="243"/>
      <c r="K341" s="243"/>
      <c r="L341" s="232"/>
    </row>
    <row r="342" spans="1:12">
      <c r="A342" s="220" t="s">
        <v>172</v>
      </c>
      <c r="B342" s="221" t="s">
        <v>173</v>
      </c>
      <c r="C342" s="222">
        <v>26432956314.09</v>
      </c>
      <c r="D342" s="222">
        <v>1772272722.51</v>
      </c>
      <c r="E342" s="222">
        <v>12772764.51</v>
      </c>
      <c r="F342" s="222">
        <v>28192456272.09</v>
      </c>
      <c r="G342" s="222">
        <v>0</v>
      </c>
      <c r="H342" s="223">
        <v>28192456272.09</v>
      </c>
      <c r="J342" s="243"/>
      <c r="K342" s="243"/>
      <c r="L342" s="232"/>
    </row>
    <row r="343" spans="1:12">
      <c r="A343" s="131" t="s">
        <v>174</v>
      </c>
      <c r="B343" s="132" t="s">
        <v>175</v>
      </c>
      <c r="C343" s="178">
        <v>17265494004.43</v>
      </c>
      <c r="D343" s="178">
        <v>1743231806.4400001</v>
      </c>
      <c r="E343" s="178">
        <v>12772763.51</v>
      </c>
      <c r="F343" s="178">
        <v>18995953047.360001</v>
      </c>
      <c r="G343" s="178">
        <v>0</v>
      </c>
      <c r="H343" s="179">
        <v>18995953047.360001</v>
      </c>
      <c r="J343" s="243"/>
      <c r="K343" s="243"/>
      <c r="L343" s="232"/>
    </row>
    <row r="344" spans="1:12">
      <c r="A344" s="237" t="s">
        <v>176</v>
      </c>
      <c r="B344" s="238" t="s">
        <v>177</v>
      </c>
      <c r="C344" s="239">
        <v>5645103965.4499998</v>
      </c>
      <c r="D344" s="239">
        <v>540715013.52999997</v>
      </c>
      <c r="E344" s="239">
        <v>1648835</v>
      </c>
      <c r="F344" s="239">
        <v>6184170143.9799995</v>
      </c>
      <c r="G344" s="239">
        <v>0</v>
      </c>
      <c r="H344" s="240">
        <v>6184170143.9799995</v>
      </c>
      <c r="J344" s="243"/>
      <c r="K344" s="243"/>
      <c r="L344" s="232"/>
    </row>
    <row r="345" spans="1:12">
      <c r="A345" s="317" t="s">
        <v>646</v>
      </c>
      <c r="B345" s="318" t="s">
        <v>647</v>
      </c>
      <c r="C345" s="180">
        <v>4086762844</v>
      </c>
      <c r="D345" s="180">
        <v>411811630</v>
      </c>
      <c r="E345" s="180">
        <v>1648835</v>
      </c>
      <c r="F345" s="180">
        <v>4496925639</v>
      </c>
      <c r="G345" s="180">
        <v>0</v>
      </c>
      <c r="H345" s="181">
        <v>4496925639</v>
      </c>
      <c r="J345" s="243"/>
      <c r="K345" s="243"/>
      <c r="L345" s="232"/>
    </row>
    <row r="346" spans="1:12">
      <c r="A346" s="319" t="s">
        <v>648</v>
      </c>
      <c r="B346" s="320" t="s">
        <v>647</v>
      </c>
      <c r="C346" s="182">
        <v>4086762844</v>
      </c>
      <c r="D346" s="182">
        <v>411811630</v>
      </c>
      <c r="E346" s="182">
        <v>1648835</v>
      </c>
      <c r="F346" s="182">
        <v>4496925639</v>
      </c>
      <c r="G346" s="182">
        <v>0</v>
      </c>
      <c r="H346" s="183">
        <v>4496925639</v>
      </c>
      <c r="J346" s="243"/>
      <c r="K346" s="243"/>
      <c r="L346" s="232"/>
    </row>
    <row r="347" spans="1:12">
      <c r="A347" s="317" t="s">
        <v>649</v>
      </c>
      <c r="B347" s="318" t="s">
        <v>650</v>
      </c>
      <c r="C347" s="180">
        <v>19918017</v>
      </c>
      <c r="D347" s="180">
        <v>1849753</v>
      </c>
      <c r="E347" s="180">
        <v>0</v>
      </c>
      <c r="F347" s="180">
        <v>21767770</v>
      </c>
      <c r="G347" s="180">
        <v>0</v>
      </c>
      <c r="H347" s="181">
        <v>21767770</v>
      </c>
      <c r="J347" s="243"/>
      <c r="K347" s="243"/>
      <c r="L347" s="232"/>
    </row>
    <row r="348" spans="1:12">
      <c r="A348" s="319" t="s">
        <v>651</v>
      </c>
      <c r="B348" s="320" t="s">
        <v>650</v>
      </c>
      <c r="C348" s="182">
        <v>19918017</v>
      </c>
      <c r="D348" s="182">
        <v>1849753</v>
      </c>
      <c r="E348" s="182">
        <v>0</v>
      </c>
      <c r="F348" s="182">
        <v>21767770</v>
      </c>
      <c r="G348" s="182">
        <v>0</v>
      </c>
      <c r="H348" s="183">
        <v>21767770</v>
      </c>
      <c r="J348" s="243"/>
      <c r="K348" s="243"/>
      <c r="L348" s="232"/>
    </row>
    <row r="349" spans="1:12">
      <c r="A349" s="317" t="s">
        <v>652</v>
      </c>
      <c r="B349" s="318" t="s">
        <v>653</v>
      </c>
      <c r="C349" s="180">
        <v>399436638</v>
      </c>
      <c r="D349" s="180">
        <v>30857766</v>
      </c>
      <c r="E349" s="180">
        <v>0</v>
      </c>
      <c r="F349" s="180">
        <v>430294404</v>
      </c>
      <c r="G349" s="180">
        <v>0</v>
      </c>
      <c r="H349" s="181">
        <v>430294404</v>
      </c>
      <c r="J349" s="243"/>
      <c r="K349" s="243"/>
      <c r="L349" s="232"/>
    </row>
    <row r="350" spans="1:12">
      <c r="A350" s="319" t="s">
        <v>654</v>
      </c>
      <c r="B350" s="320" t="s">
        <v>653</v>
      </c>
      <c r="C350" s="182">
        <v>399436638</v>
      </c>
      <c r="D350" s="182">
        <v>30857766</v>
      </c>
      <c r="E350" s="182">
        <v>0</v>
      </c>
      <c r="F350" s="182">
        <v>430294404</v>
      </c>
      <c r="G350" s="182">
        <v>0</v>
      </c>
      <c r="H350" s="183">
        <v>430294404</v>
      </c>
      <c r="J350" s="243"/>
      <c r="K350" s="243"/>
      <c r="L350" s="232"/>
    </row>
    <row r="351" spans="1:12">
      <c r="A351" s="317" t="s">
        <v>655</v>
      </c>
      <c r="B351" s="318" t="s">
        <v>656</v>
      </c>
      <c r="C351" s="180">
        <v>950131815</v>
      </c>
      <c r="D351" s="180">
        <v>84836852</v>
      </c>
      <c r="E351" s="180">
        <v>0</v>
      </c>
      <c r="F351" s="180">
        <v>1034968667</v>
      </c>
      <c r="G351" s="180">
        <v>0</v>
      </c>
      <c r="H351" s="181">
        <v>1034968667</v>
      </c>
      <c r="J351" s="243"/>
      <c r="K351" s="243"/>
      <c r="L351" s="232"/>
    </row>
    <row r="352" spans="1:12">
      <c r="A352" s="319" t="s">
        <v>657</v>
      </c>
      <c r="B352" s="320" t="s">
        <v>656</v>
      </c>
      <c r="C352" s="182">
        <v>950131815</v>
      </c>
      <c r="D352" s="182">
        <v>84836852</v>
      </c>
      <c r="E352" s="182">
        <v>0</v>
      </c>
      <c r="F352" s="182">
        <v>1034968667</v>
      </c>
      <c r="G352" s="182">
        <v>0</v>
      </c>
      <c r="H352" s="183">
        <v>1034968667</v>
      </c>
      <c r="J352" s="243"/>
      <c r="K352" s="243"/>
      <c r="L352" s="232"/>
    </row>
    <row r="353" spans="1:12">
      <c r="A353" s="317" t="s">
        <v>658</v>
      </c>
      <c r="B353" s="318" t="s">
        <v>539</v>
      </c>
      <c r="C353" s="180">
        <v>172375837.44999999</v>
      </c>
      <c r="D353" s="180">
        <v>9472463.5299999993</v>
      </c>
      <c r="E353" s="180">
        <v>0</v>
      </c>
      <c r="F353" s="180">
        <v>181848300.97999999</v>
      </c>
      <c r="G353" s="180">
        <v>0</v>
      </c>
      <c r="H353" s="181">
        <v>181848300.97999999</v>
      </c>
      <c r="J353" s="243"/>
      <c r="K353" s="243"/>
      <c r="L353" s="232"/>
    </row>
    <row r="354" spans="1:12">
      <c r="A354" s="319" t="s">
        <v>659</v>
      </c>
      <c r="B354" s="320" t="s">
        <v>660</v>
      </c>
      <c r="C354" s="182">
        <v>172375837.44999999</v>
      </c>
      <c r="D354" s="182">
        <v>9472463.5299999993</v>
      </c>
      <c r="E354" s="182">
        <v>0</v>
      </c>
      <c r="F354" s="182">
        <v>181848300.97999999</v>
      </c>
      <c r="G354" s="182">
        <v>0</v>
      </c>
      <c r="H354" s="183">
        <v>181848300.97999999</v>
      </c>
      <c r="J354" s="243"/>
      <c r="K354" s="243"/>
      <c r="L354" s="232"/>
    </row>
    <row r="355" spans="1:12">
      <c r="A355" s="317" t="s">
        <v>661</v>
      </c>
      <c r="B355" s="318" t="s">
        <v>662</v>
      </c>
      <c r="C355" s="180">
        <v>10166626</v>
      </c>
      <c r="D355" s="180">
        <v>1163909</v>
      </c>
      <c r="E355" s="180">
        <v>0</v>
      </c>
      <c r="F355" s="180">
        <v>11330535</v>
      </c>
      <c r="G355" s="180">
        <v>0</v>
      </c>
      <c r="H355" s="181">
        <v>11330535</v>
      </c>
      <c r="J355" s="243"/>
      <c r="K355" s="243"/>
      <c r="L355" s="232"/>
    </row>
    <row r="356" spans="1:12">
      <c r="A356" s="319" t="s">
        <v>663</v>
      </c>
      <c r="B356" s="320" t="s">
        <v>662</v>
      </c>
      <c r="C356" s="182">
        <v>9932282</v>
      </c>
      <c r="D356" s="182">
        <v>1163909</v>
      </c>
      <c r="E356" s="182">
        <v>0</v>
      </c>
      <c r="F356" s="182">
        <v>11096191</v>
      </c>
      <c r="G356" s="182">
        <v>0</v>
      </c>
      <c r="H356" s="183">
        <v>11096191</v>
      </c>
      <c r="J356" s="243"/>
      <c r="K356" s="243"/>
      <c r="L356" s="232"/>
    </row>
    <row r="357" spans="1:12">
      <c r="A357" s="319" t="s">
        <v>793</v>
      </c>
      <c r="B357" s="320" t="s">
        <v>794</v>
      </c>
      <c r="C357" s="182">
        <v>234344</v>
      </c>
      <c r="D357" s="182">
        <v>0</v>
      </c>
      <c r="E357" s="182">
        <v>0</v>
      </c>
      <c r="F357" s="182">
        <v>234344</v>
      </c>
      <c r="G357" s="182">
        <v>0</v>
      </c>
      <c r="H357" s="183">
        <v>234344</v>
      </c>
      <c r="J357" s="243"/>
      <c r="K357" s="243"/>
      <c r="L357" s="232"/>
    </row>
    <row r="358" spans="1:12">
      <c r="A358" s="317" t="s">
        <v>664</v>
      </c>
      <c r="B358" s="318" t="s">
        <v>665</v>
      </c>
      <c r="C358" s="180">
        <v>6312188</v>
      </c>
      <c r="D358" s="180">
        <v>722640</v>
      </c>
      <c r="E358" s="180">
        <v>0</v>
      </c>
      <c r="F358" s="180">
        <v>7034828</v>
      </c>
      <c r="G358" s="180">
        <v>0</v>
      </c>
      <c r="H358" s="181">
        <v>7034828</v>
      </c>
      <c r="J358" s="243"/>
      <c r="K358" s="243"/>
      <c r="L358" s="232"/>
    </row>
    <row r="359" spans="1:12">
      <c r="A359" s="319" t="s">
        <v>666</v>
      </c>
      <c r="B359" s="320" t="s">
        <v>665</v>
      </c>
      <c r="C359" s="182">
        <v>6312188</v>
      </c>
      <c r="D359" s="182">
        <v>722640</v>
      </c>
      <c r="E359" s="182">
        <v>0</v>
      </c>
      <c r="F359" s="182">
        <v>7034828</v>
      </c>
      <c r="G359" s="182">
        <v>0</v>
      </c>
      <c r="H359" s="183">
        <v>7034828</v>
      </c>
      <c r="J359" s="243"/>
      <c r="K359" s="243"/>
      <c r="L359" s="232"/>
    </row>
    <row r="360" spans="1:12">
      <c r="A360" s="237" t="s">
        <v>178</v>
      </c>
      <c r="B360" s="238" t="s">
        <v>179</v>
      </c>
      <c r="C360" s="239">
        <v>1445730900</v>
      </c>
      <c r="D360" s="239">
        <v>138838100</v>
      </c>
      <c r="E360" s="239">
        <v>0</v>
      </c>
      <c r="F360" s="239">
        <v>1584569000</v>
      </c>
      <c r="G360" s="239">
        <v>0</v>
      </c>
      <c r="H360" s="240">
        <v>1584569000</v>
      </c>
      <c r="J360" s="243"/>
      <c r="K360" s="243"/>
      <c r="L360" s="232"/>
    </row>
    <row r="361" spans="1:12">
      <c r="A361" s="317" t="s">
        <v>667</v>
      </c>
      <c r="B361" s="318" t="s">
        <v>559</v>
      </c>
      <c r="C361" s="180">
        <v>245656200</v>
      </c>
      <c r="D361" s="180">
        <v>22886000</v>
      </c>
      <c r="E361" s="180">
        <v>0</v>
      </c>
      <c r="F361" s="180">
        <v>268542200</v>
      </c>
      <c r="G361" s="180">
        <v>0</v>
      </c>
      <c r="H361" s="181">
        <v>268542200</v>
      </c>
      <c r="J361" s="243"/>
      <c r="K361" s="243"/>
      <c r="L361" s="232"/>
    </row>
    <row r="362" spans="1:12">
      <c r="A362" s="319" t="s">
        <v>668</v>
      </c>
      <c r="B362" s="320" t="s">
        <v>559</v>
      </c>
      <c r="C362" s="182">
        <v>245656200</v>
      </c>
      <c r="D362" s="182">
        <v>22886000</v>
      </c>
      <c r="E362" s="182">
        <v>0</v>
      </c>
      <c r="F362" s="182">
        <v>268542200</v>
      </c>
      <c r="G362" s="182">
        <v>0</v>
      </c>
      <c r="H362" s="183">
        <v>268542200</v>
      </c>
      <c r="J362" s="243"/>
      <c r="K362" s="243"/>
      <c r="L362" s="232"/>
    </row>
    <row r="363" spans="1:12">
      <c r="A363" s="317" t="s">
        <v>669</v>
      </c>
      <c r="B363" s="318" t="s">
        <v>670</v>
      </c>
      <c r="C363" s="180">
        <v>485492000</v>
      </c>
      <c r="D363" s="180">
        <v>46919500</v>
      </c>
      <c r="E363" s="180">
        <v>0</v>
      </c>
      <c r="F363" s="180">
        <v>532411500</v>
      </c>
      <c r="G363" s="180">
        <v>0</v>
      </c>
      <c r="H363" s="181">
        <v>532411500</v>
      </c>
      <c r="J363" s="243"/>
      <c r="K363" s="243"/>
      <c r="L363" s="232"/>
    </row>
    <row r="364" spans="1:12">
      <c r="A364" s="319" t="s">
        <v>671</v>
      </c>
      <c r="B364" s="320" t="s">
        <v>670</v>
      </c>
      <c r="C364" s="182">
        <v>485492000</v>
      </c>
      <c r="D364" s="182">
        <v>46919500</v>
      </c>
      <c r="E364" s="182">
        <v>0</v>
      </c>
      <c r="F364" s="182">
        <v>532411500</v>
      </c>
      <c r="G364" s="182">
        <v>0</v>
      </c>
      <c r="H364" s="183">
        <v>532411500</v>
      </c>
      <c r="J364" s="243"/>
      <c r="K364" s="243"/>
      <c r="L364" s="232"/>
    </row>
    <row r="365" spans="1:12">
      <c r="A365" s="317" t="s">
        <v>672</v>
      </c>
      <c r="B365" s="318" t="s">
        <v>673</v>
      </c>
      <c r="C365" s="180">
        <v>31126700</v>
      </c>
      <c r="D365" s="180">
        <v>3122800</v>
      </c>
      <c r="E365" s="180">
        <v>0</v>
      </c>
      <c r="F365" s="180">
        <v>34249500</v>
      </c>
      <c r="G365" s="180">
        <v>0</v>
      </c>
      <c r="H365" s="181">
        <v>34249500</v>
      </c>
      <c r="J365" s="243"/>
      <c r="K365" s="243"/>
      <c r="L365" s="232"/>
    </row>
    <row r="366" spans="1:12">
      <c r="A366" s="319" t="s">
        <v>674</v>
      </c>
      <c r="B366" s="320" t="s">
        <v>673</v>
      </c>
      <c r="C366" s="182">
        <v>31126700</v>
      </c>
      <c r="D366" s="182">
        <v>3122800</v>
      </c>
      <c r="E366" s="182">
        <v>0</v>
      </c>
      <c r="F366" s="182">
        <v>34249500</v>
      </c>
      <c r="G366" s="182">
        <v>0</v>
      </c>
      <c r="H366" s="183">
        <v>34249500</v>
      </c>
      <c r="J366" s="243"/>
      <c r="K366" s="243"/>
      <c r="L366" s="232"/>
    </row>
    <row r="367" spans="1:12" ht="25.5">
      <c r="A367" s="317" t="s">
        <v>675</v>
      </c>
      <c r="B367" s="318" t="s">
        <v>676</v>
      </c>
      <c r="C367" s="180">
        <v>683456000</v>
      </c>
      <c r="D367" s="180">
        <v>65909800</v>
      </c>
      <c r="E367" s="180">
        <v>0</v>
      </c>
      <c r="F367" s="180">
        <v>749365800</v>
      </c>
      <c r="G367" s="180">
        <v>0</v>
      </c>
      <c r="H367" s="181">
        <v>749365800</v>
      </c>
      <c r="J367" s="243"/>
      <c r="K367" s="243"/>
      <c r="L367" s="232"/>
    </row>
    <row r="368" spans="1:12" ht="25.5">
      <c r="A368" s="319" t="s">
        <v>677</v>
      </c>
      <c r="B368" s="320" t="s">
        <v>676</v>
      </c>
      <c r="C368" s="182">
        <v>683456000</v>
      </c>
      <c r="D368" s="182">
        <v>65909800</v>
      </c>
      <c r="E368" s="182">
        <v>0</v>
      </c>
      <c r="F368" s="182">
        <v>749365800</v>
      </c>
      <c r="G368" s="182">
        <v>0</v>
      </c>
      <c r="H368" s="183">
        <v>749365800</v>
      </c>
      <c r="J368" s="243"/>
      <c r="K368" s="243"/>
      <c r="L368" s="232"/>
    </row>
    <row r="369" spans="1:12">
      <c r="A369" s="237" t="s">
        <v>180</v>
      </c>
      <c r="B369" s="238" t="s">
        <v>181</v>
      </c>
      <c r="C369" s="239">
        <v>307170600</v>
      </c>
      <c r="D369" s="239">
        <v>28617300</v>
      </c>
      <c r="E369" s="239">
        <v>0</v>
      </c>
      <c r="F369" s="239">
        <v>335787900</v>
      </c>
      <c r="G369" s="239">
        <v>0</v>
      </c>
      <c r="H369" s="240">
        <v>335787900</v>
      </c>
      <c r="J369" s="243"/>
      <c r="K369" s="243"/>
      <c r="L369" s="232"/>
    </row>
    <row r="370" spans="1:12">
      <c r="A370" s="317" t="s">
        <v>678</v>
      </c>
      <c r="B370" s="318" t="s">
        <v>496</v>
      </c>
      <c r="C370" s="180">
        <v>184241300</v>
      </c>
      <c r="D370" s="180">
        <v>17164300</v>
      </c>
      <c r="E370" s="180">
        <v>0</v>
      </c>
      <c r="F370" s="180">
        <v>201405600</v>
      </c>
      <c r="G370" s="180">
        <v>0</v>
      </c>
      <c r="H370" s="181">
        <v>201405600</v>
      </c>
      <c r="J370" s="243"/>
      <c r="K370" s="243"/>
      <c r="L370" s="232"/>
    </row>
    <row r="371" spans="1:12">
      <c r="A371" s="319" t="s">
        <v>679</v>
      </c>
      <c r="B371" s="320" t="s">
        <v>496</v>
      </c>
      <c r="C371" s="182">
        <v>184241300</v>
      </c>
      <c r="D371" s="182">
        <v>17164300</v>
      </c>
      <c r="E371" s="182">
        <v>0</v>
      </c>
      <c r="F371" s="182">
        <v>201405600</v>
      </c>
      <c r="G371" s="182">
        <v>0</v>
      </c>
      <c r="H371" s="183">
        <v>201405600</v>
      </c>
      <c r="J371" s="243"/>
      <c r="K371" s="243"/>
      <c r="L371" s="232"/>
    </row>
    <row r="372" spans="1:12">
      <c r="A372" s="317" t="s">
        <v>680</v>
      </c>
      <c r="B372" s="318" t="s">
        <v>498</v>
      </c>
      <c r="C372" s="180">
        <v>30741200</v>
      </c>
      <c r="D372" s="180">
        <v>2864200</v>
      </c>
      <c r="E372" s="180">
        <v>0</v>
      </c>
      <c r="F372" s="180">
        <v>33605400</v>
      </c>
      <c r="G372" s="180">
        <v>0</v>
      </c>
      <c r="H372" s="181">
        <v>33605400</v>
      </c>
      <c r="J372" s="243"/>
      <c r="K372" s="243"/>
      <c r="L372" s="232"/>
    </row>
    <row r="373" spans="1:12">
      <c r="A373" s="319" t="s">
        <v>681</v>
      </c>
      <c r="B373" s="320" t="s">
        <v>498</v>
      </c>
      <c r="C373" s="182">
        <v>30741200</v>
      </c>
      <c r="D373" s="182">
        <v>2864200</v>
      </c>
      <c r="E373" s="182">
        <v>0</v>
      </c>
      <c r="F373" s="182">
        <v>33605400</v>
      </c>
      <c r="G373" s="182">
        <v>0</v>
      </c>
      <c r="H373" s="183">
        <v>33605400</v>
      </c>
      <c r="J373" s="243"/>
      <c r="K373" s="243"/>
      <c r="L373" s="232"/>
    </row>
    <row r="374" spans="1:12">
      <c r="A374" s="317" t="s">
        <v>682</v>
      </c>
      <c r="B374" s="318" t="s">
        <v>486</v>
      </c>
      <c r="C374" s="180">
        <v>30741200</v>
      </c>
      <c r="D374" s="180">
        <v>2864200</v>
      </c>
      <c r="E374" s="180">
        <v>0</v>
      </c>
      <c r="F374" s="180">
        <v>33605400</v>
      </c>
      <c r="G374" s="180">
        <v>0</v>
      </c>
      <c r="H374" s="181">
        <v>33605400</v>
      </c>
      <c r="J374" s="243"/>
      <c r="K374" s="243"/>
      <c r="L374" s="232"/>
    </row>
    <row r="375" spans="1:12">
      <c r="A375" s="319" t="s">
        <v>683</v>
      </c>
      <c r="B375" s="320" t="s">
        <v>486</v>
      </c>
      <c r="C375" s="182">
        <v>30741200</v>
      </c>
      <c r="D375" s="182">
        <v>2864200</v>
      </c>
      <c r="E375" s="182">
        <v>0</v>
      </c>
      <c r="F375" s="182">
        <v>33605400</v>
      </c>
      <c r="G375" s="182">
        <v>0</v>
      </c>
      <c r="H375" s="183">
        <v>33605400</v>
      </c>
      <c r="J375" s="243"/>
      <c r="K375" s="243"/>
      <c r="L375" s="232"/>
    </row>
    <row r="376" spans="1:12">
      <c r="A376" s="317" t="s">
        <v>684</v>
      </c>
      <c r="B376" s="318" t="s">
        <v>484</v>
      </c>
      <c r="C376" s="180">
        <v>61446900</v>
      </c>
      <c r="D376" s="180">
        <v>5724600</v>
      </c>
      <c r="E376" s="180">
        <v>0</v>
      </c>
      <c r="F376" s="180">
        <v>67171500</v>
      </c>
      <c r="G376" s="180">
        <v>0</v>
      </c>
      <c r="H376" s="181">
        <v>67171500</v>
      </c>
      <c r="J376" s="243"/>
      <c r="K376" s="243"/>
      <c r="L376" s="232"/>
    </row>
    <row r="377" spans="1:12">
      <c r="A377" s="319" t="s">
        <v>685</v>
      </c>
      <c r="B377" s="320" t="s">
        <v>484</v>
      </c>
      <c r="C377" s="182">
        <v>61446900</v>
      </c>
      <c r="D377" s="182">
        <v>5724600</v>
      </c>
      <c r="E377" s="182">
        <v>0</v>
      </c>
      <c r="F377" s="182">
        <v>67171500</v>
      </c>
      <c r="G377" s="182">
        <v>0</v>
      </c>
      <c r="H377" s="183">
        <v>67171500</v>
      </c>
      <c r="J377" s="243"/>
      <c r="K377" s="243"/>
      <c r="L377" s="232"/>
    </row>
    <row r="378" spans="1:12">
      <c r="A378" s="237" t="s">
        <v>182</v>
      </c>
      <c r="B378" s="238" t="s">
        <v>183</v>
      </c>
      <c r="C378" s="239">
        <v>1925138781.25</v>
      </c>
      <c r="D378" s="239">
        <v>104224394.29000001</v>
      </c>
      <c r="E378" s="239">
        <v>0</v>
      </c>
      <c r="F378" s="239">
        <v>2029363175.54</v>
      </c>
      <c r="G378" s="239">
        <v>0</v>
      </c>
      <c r="H378" s="240">
        <v>2029363175.54</v>
      </c>
      <c r="J378" s="243"/>
      <c r="K378" s="243"/>
      <c r="L378" s="232"/>
    </row>
    <row r="379" spans="1:12">
      <c r="A379" s="317" t="s">
        <v>686</v>
      </c>
      <c r="B379" s="318" t="s">
        <v>525</v>
      </c>
      <c r="C379" s="180">
        <v>358169667.29000002</v>
      </c>
      <c r="D379" s="180">
        <v>22190109.43</v>
      </c>
      <c r="E379" s="180">
        <v>0</v>
      </c>
      <c r="F379" s="180">
        <v>380359776.72000003</v>
      </c>
      <c r="G379" s="180">
        <v>0</v>
      </c>
      <c r="H379" s="181">
        <v>380359776.72000003</v>
      </c>
      <c r="J379" s="243"/>
      <c r="K379" s="243"/>
      <c r="L379" s="232"/>
    </row>
    <row r="380" spans="1:12">
      <c r="A380" s="319" t="s">
        <v>687</v>
      </c>
      <c r="B380" s="320" t="s">
        <v>525</v>
      </c>
      <c r="C380" s="182">
        <v>358169667.29000002</v>
      </c>
      <c r="D380" s="182">
        <v>22190109.43</v>
      </c>
      <c r="E380" s="182">
        <v>0</v>
      </c>
      <c r="F380" s="182">
        <v>380359776.72000003</v>
      </c>
      <c r="G380" s="182">
        <v>0</v>
      </c>
      <c r="H380" s="183">
        <v>380359776.72000003</v>
      </c>
      <c r="J380" s="243"/>
      <c r="K380" s="243"/>
      <c r="L380" s="232"/>
    </row>
    <row r="381" spans="1:12">
      <c r="A381" s="317" t="s">
        <v>688</v>
      </c>
      <c r="B381" s="318" t="s">
        <v>522</v>
      </c>
      <c r="C381" s="180">
        <v>533604005.38</v>
      </c>
      <c r="D381" s="180">
        <v>3145004.91</v>
      </c>
      <c r="E381" s="180">
        <v>0</v>
      </c>
      <c r="F381" s="180">
        <v>536749010.29000002</v>
      </c>
      <c r="G381" s="180">
        <v>0</v>
      </c>
      <c r="H381" s="181">
        <v>536749010.29000002</v>
      </c>
      <c r="J381" s="243"/>
      <c r="K381" s="243"/>
      <c r="L381" s="232"/>
    </row>
    <row r="382" spans="1:12">
      <c r="A382" s="319" t="s">
        <v>689</v>
      </c>
      <c r="B382" s="320" t="s">
        <v>522</v>
      </c>
      <c r="C382" s="182">
        <v>533604005.38</v>
      </c>
      <c r="D382" s="182">
        <v>3145004.91</v>
      </c>
      <c r="E382" s="182">
        <v>0</v>
      </c>
      <c r="F382" s="182">
        <v>536749010.29000002</v>
      </c>
      <c r="G382" s="182">
        <v>0</v>
      </c>
      <c r="H382" s="183">
        <v>536749010.29000002</v>
      </c>
      <c r="J382" s="243"/>
      <c r="K382" s="243"/>
      <c r="L382" s="232"/>
    </row>
    <row r="383" spans="1:12">
      <c r="A383" s="317" t="s">
        <v>690</v>
      </c>
      <c r="B383" s="318" t="s">
        <v>528</v>
      </c>
      <c r="C383" s="180">
        <v>257607600.37</v>
      </c>
      <c r="D383" s="180">
        <v>17222255.949999999</v>
      </c>
      <c r="E383" s="180">
        <v>0</v>
      </c>
      <c r="F383" s="180">
        <v>274829856.31999999</v>
      </c>
      <c r="G383" s="180">
        <v>0</v>
      </c>
      <c r="H383" s="181">
        <v>274829856.31999999</v>
      </c>
      <c r="J383" s="243"/>
      <c r="K383" s="243"/>
      <c r="L383" s="232"/>
    </row>
    <row r="384" spans="1:12">
      <c r="A384" s="319" t="s">
        <v>691</v>
      </c>
      <c r="B384" s="320" t="s">
        <v>528</v>
      </c>
      <c r="C384" s="182">
        <v>257607600.37</v>
      </c>
      <c r="D384" s="182">
        <v>17222255.949999999</v>
      </c>
      <c r="E384" s="182">
        <v>0</v>
      </c>
      <c r="F384" s="182">
        <v>274829856.31999999</v>
      </c>
      <c r="G384" s="182">
        <v>0</v>
      </c>
      <c r="H384" s="183">
        <v>274829856.31999999</v>
      </c>
      <c r="J384" s="243"/>
      <c r="K384" s="243"/>
      <c r="L384" s="232"/>
    </row>
    <row r="385" spans="1:14">
      <c r="A385" s="317" t="s">
        <v>692</v>
      </c>
      <c r="B385" s="318" t="s">
        <v>534</v>
      </c>
      <c r="C385" s="180">
        <v>498205932.80000001</v>
      </c>
      <c r="D385" s="180">
        <v>39273290.560000002</v>
      </c>
      <c r="E385" s="180">
        <v>0</v>
      </c>
      <c r="F385" s="180">
        <v>537479223.36000001</v>
      </c>
      <c r="G385" s="180">
        <v>0</v>
      </c>
      <c r="H385" s="181">
        <v>537479223.36000001</v>
      </c>
      <c r="J385" s="243"/>
      <c r="K385" s="243"/>
      <c r="L385" s="232"/>
    </row>
    <row r="386" spans="1:14">
      <c r="A386" s="319" t="s">
        <v>693</v>
      </c>
      <c r="B386" s="320" t="s">
        <v>534</v>
      </c>
      <c r="C386" s="182">
        <v>498205932.80000001</v>
      </c>
      <c r="D386" s="182">
        <v>39273290.560000002</v>
      </c>
      <c r="E386" s="182">
        <v>0</v>
      </c>
      <c r="F386" s="182">
        <v>537479223.36000001</v>
      </c>
      <c r="G386" s="182">
        <v>0</v>
      </c>
      <c r="H386" s="183">
        <v>537479223.36000001</v>
      </c>
      <c r="J386" s="243"/>
      <c r="K386" s="243"/>
      <c r="L386" s="232"/>
    </row>
    <row r="387" spans="1:14">
      <c r="A387" s="317" t="s">
        <v>694</v>
      </c>
      <c r="B387" s="318" t="s">
        <v>531</v>
      </c>
      <c r="C387" s="180">
        <v>251818584.78</v>
      </c>
      <c r="D387" s="180">
        <v>20384879.379999999</v>
      </c>
      <c r="E387" s="180">
        <v>0</v>
      </c>
      <c r="F387" s="180">
        <v>272203464.16000003</v>
      </c>
      <c r="G387" s="180">
        <v>0</v>
      </c>
      <c r="H387" s="181">
        <v>272203464.16000003</v>
      </c>
      <c r="J387" s="243"/>
      <c r="K387" s="243"/>
      <c r="L387" s="232"/>
    </row>
    <row r="388" spans="1:14">
      <c r="A388" s="319" t="s">
        <v>695</v>
      </c>
      <c r="B388" s="320" t="s">
        <v>531</v>
      </c>
      <c r="C388" s="182">
        <v>251818584.78</v>
      </c>
      <c r="D388" s="182">
        <v>20384879.379999999</v>
      </c>
      <c r="E388" s="182">
        <v>0</v>
      </c>
      <c r="F388" s="182">
        <v>272203464.16000003</v>
      </c>
      <c r="G388" s="182">
        <v>0</v>
      </c>
      <c r="H388" s="183">
        <v>272203464.16000003</v>
      </c>
      <c r="J388" s="243"/>
      <c r="K388" s="243"/>
      <c r="L388" s="232"/>
    </row>
    <row r="389" spans="1:14">
      <c r="A389" s="317" t="s">
        <v>696</v>
      </c>
      <c r="B389" s="318" t="s">
        <v>542</v>
      </c>
      <c r="C389" s="180">
        <v>25732990.629999999</v>
      </c>
      <c r="D389" s="180">
        <v>2008854.06</v>
      </c>
      <c r="E389" s="180">
        <v>0</v>
      </c>
      <c r="F389" s="180">
        <v>27741844.690000001</v>
      </c>
      <c r="G389" s="180">
        <v>0</v>
      </c>
      <c r="H389" s="181">
        <v>27741844.690000001</v>
      </c>
      <c r="J389" s="243"/>
      <c r="K389" s="243"/>
      <c r="L389" s="232"/>
    </row>
    <row r="390" spans="1:14">
      <c r="A390" s="319" t="s">
        <v>697</v>
      </c>
      <c r="B390" s="320" t="s">
        <v>542</v>
      </c>
      <c r="C390" s="182">
        <v>25732990.629999999</v>
      </c>
      <c r="D390" s="182">
        <v>2008854.06</v>
      </c>
      <c r="E390" s="182">
        <v>0</v>
      </c>
      <c r="F390" s="182">
        <v>27741844.690000001</v>
      </c>
      <c r="G390" s="182">
        <v>0</v>
      </c>
      <c r="H390" s="183">
        <v>27741844.690000001</v>
      </c>
      <c r="J390" s="243"/>
      <c r="K390" s="243"/>
      <c r="L390" s="232"/>
    </row>
    <row r="391" spans="1:14">
      <c r="A391" s="237" t="s">
        <v>184</v>
      </c>
      <c r="B391" s="238" t="s">
        <v>185</v>
      </c>
      <c r="C391" s="239">
        <v>62691796</v>
      </c>
      <c r="D391" s="239">
        <v>24770073</v>
      </c>
      <c r="E391" s="239">
        <v>0</v>
      </c>
      <c r="F391" s="239">
        <v>87461869</v>
      </c>
      <c r="G391" s="239">
        <v>0</v>
      </c>
      <c r="H391" s="240">
        <v>87461869</v>
      </c>
      <c r="J391" s="243"/>
      <c r="K391" s="243"/>
      <c r="L391" s="232"/>
    </row>
    <row r="392" spans="1:14">
      <c r="A392" s="317" t="s">
        <v>795</v>
      </c>
      <c r="B392" s="318" t="s">
        <v>550</v>
      </c>
      <c r="C392" s="180">
        <v>0</v>
      </c>
      <c r="D392" s="180">
        <v>12790638</v>
      </c>
      <c r="E392" s="180">
        <v>0</v>
      </c>
      <c r="F392" s="180">
        <v>12790638</v>
      </c>
      <c r="G392" s="180">
        <v>0</v>
      </c>
      <c r="H392" s="181">
        <v>12790638</v>
      </c>
      <c r="J392" s="243"/>
      <c r="K392" s="243"/>
      <c r="L392" s="232"/>
    </row>
    <row r="393" spans="1:14">
      <c r="A393" s="319" t="s">
        <v>796</v>
      </c>
      <c r="B393" s="320" t="s">
        <v>797</v>
      </c>
      <c r="C393" s="182">
        <v>0</v>
      </c>
      <c r="D393" s="182">
        <v>12790638</v>
      </c>
      <c r="E393" s="182">
        <v>0</v>
      </c>
      <c r="F393" s="182">
        <v>12790638</v>
      </c>
      <c r="G393" s="182">
        <v>0</v>
      </c>
      <c r="H393" s="183">
        <v>12790638</v>
      </c>
      <c r="J393" s="243"/>
      <c r="K393" s="243"/>
      <c r="L393" s="232"/>
    </row>
    <row r="394" spans="1:14">
      <c r="A394" s="317" t="s">
        <v>817</v>
      </c>
      <c r="B394" s="318" t="s">
        <v>818</v>
      </c>
      <c r="C394" s="180">
        <v>62117996</v>
      </c>
      <c r="D394" s="180">
        <v>11979435</v>
      </c>
      <c r="E394" s="180">
        <v>0</v>
      </c>
      <c r="F394" s="180">
        <v>74097431</v>
      </c>
      <c r="G394" s="180">
        <v>0</v>
      </c>
      <c r="H394" s="181">
        <v>74097431</v>
      </c>
      <c r="J394" s="243"/>
      <c r="K394" s="243"/>
      <c r="L394" s="232"/>
    </row>
    <row r="395" spans="1:14">
      <c r="A395" s="319" t="s">
        <v>819</v>
      </c>
      <c r="B395" s="320" t="s">
        <v>818</v>
      </c>
      <c r="C395" s="182">
        <v>62117996</v>
      </c>
      <c r="D395" s="182">
        <v>11979435</v>
      </c>
      <c r="E395" s="182">
        <v>0</v>
      </c>
      <c r="F395" s="182">
        <v>74097431</v>
      </c>
      <c r="G395" s="182">
        <v>0</v>
      </c>
      <c r="H395" s="183">
        <v>74097431</v>
      </c>
      <c r="J395" s="243"/>
      <c r="K395" s="243"/>
      <c r="L395" s="232"/>
    </row>
    <row r="396" spans="1:14">
      <c r="A396" s="317" t="s">
        <v>838</v>
      </c>
      <c r="B396" s="318" t="s">
        <v>839</v>
      </c>
      <c r="C396" s="180">
        <v>573800</v>
      </c>
      <c r="D396" s="180">
        <v>0</v>
      </c>
      <c r="E396" s="180">
        <v>0</v>
      </c>
      <c r="F396" s="180">
        <v>573800</v>
      </c>
      <c r="G396" s="180">
        <v>0</v>
      </c>
      <c r="H396" s="181">
        <v>573800</v>
      </c>
      <c r="J396" s="243"/>
      <c r="K396" s="243"/>
      <c r="L396" s="232"/>
      <c r="M396" s="236"/>
      <c r="N396" s="236"/>
    </row>
    <row r="397" spans="1:14">
      <c r="A397" s="319" t="s">
        <v>840</v>
      </c>
      <c r="B397" s="320" t="s">
        <v>839</v>
      </c>
      <c r="C397" s="182">
        <v>573800</v>
      </c>
      <c r="D397" s="182">
        <v>0</v>
      </c>
      <c r="E397" s="182">
        <v>0</v>
      </c>
      <c r="F397" s="182">
        <v>573800</v>
      </c>
      <c r="G397" s="182">
        <v>0</v>
      </c>
      <c r="H397" s="183">
        <v>573800</v>
      </c>
      <c r="J397" s="243"/>
      <c r="K397" s="243"/>
      <c r="L397" s="232"/>
      <c r="M397" s="236"/>
      <c r="N397" s="236"/>
    </row>
    <row r="398" spans="1:14">
      <c r="A398" s="237" t="s">
        <v>186</v>
      </c>
      <c r="B398" s="238" t="s">
        <v>187</v>
      </c>
      <c r="C398" s="239">
        <v>7833766961.7299995</v>
      </c>
      <c r="D398" s="239">
        <v>855988444.62</v>
      </c>
      <c r="E398" s="239">
        <v>11123928.51</v>
      </c>
      <c r="F398" s="239">
        <v>8678631477.8400002</v>
      </c>
      <c r="G398" s="239">
        <v>0</v>
      </c>
      <c r="H398" s="240">
        <v>8678631477.8400002</v>
      </c>
      <c r="J398" s="243"/>
      <c r="K398" s="243"/>
      <c r="L398" s="232"/>
      <c r="M398" s="236"/>
      <c r="N398" s="236"/>
    </row>
    <row r="399" spans="1:14">
      <c r="A399" s="317" t="s">
        <v>820</v>
      </c>
      <c r="B399" s="318" t="s">
        <v>821</v>
      </c>
      <c r="C399" s="180">
        <v>1548212</v>
      </c>
      <c r="D399" s="180">
        <v>0</v>
      </c>
      <c r="E399" s="180">
        <v>0</v>
      </c>
      <c r="F399" s="180">
        <v>1548212</v>
      </c>
      <c r="G399" s="180">
        <v>0</v>
      </c>
      <c r="H399" s="181">
        <v>1548212</v>
      </c>
      <c r="J399" s="243"/>
      <c r="K399" s="243"/>
      <c r="L399" s="232"/>
      <c r="M399" s="236"/>
      <c r="N399" s="236"/>
    </row>
    <row r="400" spans="1:14">
      <c r="A400" s="319" t="s">
        <v>822</v>
      </c>
      <c r="B400" s="320" t="s">
        <v>821</v>
      </c>
      <c r="C400" s="182">
        <v>1548212</v>
      </c>
      <c r="D400" s="182">
        <v>0</v>
      </c>
      <c r="E400" s="182">
        <v>0</v>
      </c>
      <c r="F400" s="182">
        <v>1548212</v>
      </c>
      <c r="G400" s="182">
        <v>0</v>
      </c>
      <c r="H400" s="183">
        <v>1548212</v>
      </c>
      <c r="J400" s="243"/>
      <c r="K400" s="243"/>
      <c r="L400" s="232"/>
      <c r="M400" s="236"/>
      <c r="N400" s="236"/>
    </row>
    <row r="401" spans="1:14">
      <c r="A401" s="317" t="s">
        <v>698</v>
      </c>
      <c r="B401" s="318" t="s">
        <v>699</v>
      </c>
      <c r="C401" s="180">
        <v>21963376.600000001</v>
      </c>
      <c r="D401" s="180">
        <v>28371077.399999999</v>
      </c>
      <c r="E401" s="180">
        <v>0</v>
      </c>
      <c r="F401" s="180">
        <v>50334454</v>
      </c>
      <c r="G401" s="180">
        <v>0</v>
      </c>
      <c r="H401" s="181">
        <v>50334454</v>
      </c>
      <c r="J401" s="243"/>
      <c r="K401" s="243"/>
      <c r="L401" s="232"/>
      <c r="M401" s="236"/>
      <c r="N401" s="236"/>
    </row>
    <row r="402" spans="1:14">
      <c r="A402" s="319" t="s">
        <v>700</v>
      </c>
      <c r="B402" s="320" t="s">
        <v>699</v>
      </c>
      <c r="C402" s="182">
        <v>21963376.600000001</v>
      </c>
      <c r="D402" s="182">
        <v>28371077.399999999</v>
      </c>
      <c r="E402" s="182">
        <v>0</v>
      </c>
      <c r="F402" s="182">
        <v>50334454</v>
      </c>
      <c r="G402" s="182">
        <v>0</v>
      </c>
      <c r="H402" s="183">
        <v>50334454</v>
      </c>
      <c r="J402" s="243"/>
      <c r="K402" s="243"/>
      <c r="L402" s="232"/>
      <c r="M402" s="236"/>
      <c r="N402" s="236"/>
    </row>
    <row r="403" spans="1:14">
      <c r="A403" s="317" t="s">
        <v>701</v>
      </c>
      <c r="B403" s="318" t="s">
        <v>500</v>
      </c>
      <c r="C403" s="180">
        <v>90484574.120000005</v>
      </c>
      <c r="D403" s="180">
        <v>16420274.83</v>
      </c>
      <c r="E403" s="180">
        <v>1889000</v>
      </c>
      <c r="F403" s="180">
        <v>105015848.95</v>
      </c>
      <c r="G403" s="180">
        <v>0</v>
      </c>
      <c r="H403" s="181">
        <v>105015848.95</v>
      </c>
      <c r="J403" s="243"/>
      <c r="K403" s="243"/>
      <c r="L403" s="232"/>
      <c r="M403" s="236"/>
      <c r="N403" s="236"/>
    </row>
    <row r="404" spans="1:14">
      <c r="A404" s="319" t="s">
        <v>702</v>
      </c>
      <c r="B404" s="320" t="s">
        <v>500</v>
      </c>
      <c r="C404" s="182">
        <v>90484574.120000005</v>
      </c>
      <c r="D404" s="182">
        <v>16420274.83</v>
      </c>
      <c r="E404" s="182">
        <v>1889000</v>
      </c>
      <c r="F404" s="182">
        <v>105015848.95</v>
      </c>
      <c r="G404" s="182">
        <v>0</v>
      </c>
      <c r="H404" s="183">
        <v>105015848.95</v>
      </c>
      <c r="J404" s="243"/>
      <c r="K404" s="243"/>
      <c r="L404" s="232"/>
      <c r="M404" s="236"/>
      <c r="N404" s="236"/>
    </row>
    <row r="405" spans="1:14">
      <c r="A405" s="317" t="s">
        <v>703</v>
      </c>
      <c r="B405" s="318" t="s">
        <v>513</v>
      </c>
      <c r="C405" s="180">
        <v>0</v>
      </c>
      <c r="D405" s="180">
        <v>9234928.5099999998</v>
      </c>
      <c r="E405" s="180">
        <v>9234928.5099999998</v>
      </c>
      <c r="F405" s="180">
        <v>0</v>
      </c>
      <c r="G405" s="180">
        <v>0</v>
      </c>
      <c r="H405" s="181">
        <v>0</v>
      </c>
      <c r="J405" s="243"/>
      <c r="K405" s="243"/>
      <c r="L405" s="232"/>
      <c r="M405" s="236"/>
      <c r="N405" s="236"/>
    </row>
    <row r="406" spans="1:14">
      <c r="A406" s="319" t="s">
        <v>704</v>
      </c>
      <c r="B406" s="320" t="s">
        <v>513</v>
      </c>
      <c r="C406" s="182">
        <v>0</v>
      </c>
      <c r="D406" s="182">
        <v>9234928.5099999998</v>
      </c>
      <c r="E406" s="182">
        <v>9234928.5099999998</v>
      </c>
      <c r="F406" s="182">
        <v>0</v>
      </c>
      <c r="G406" s="182">
        <v>0</v>
      </c>
      <c r="H406" s="183">
        <v>0</v>
      </c>
      <c r="J406" s="243"/>
      <c r="K406" s="243"/>
      <c r="L406" s="232"/>
      <c r="M406" s="236"/>
      <c r="N406" s="236"/>
    </row>
    <row r="407" spans="1:14">
      <c r="A407" s="317" t="s">
        <v>705</v>
      </c>
      <c r="B407" s="318" t="s">
        <v>474</v>
      </c>
      <c r="C407" s="180">
        <v>139216797</v>
      </c>
      <c r="D407" s="180">
        <v>1262400</v>
      </c>
      <c r="E407" s="180">
        <v>0</v>
      </c>
      <c r="F407" s="180">
        <v>140479197</v>
      </c>
      <c r="G407" s="180">
        <v>0</v>
      </c>
      <c r="H407" s="181">
        <v>140479197</v>
      </c>
      <c r="J407" s="243"/>
      <c r="K407" s="243"/>
      <c r="L407" s="232"/>
      <c r="M407" s="236"/>
      <c r="N407" s="236"/>
    </row>
    <row r="408" spans="1:14">
      <c r="A408" s="319" t="s">
        <v>706</v>
      </c>
      <c r="B408" s="320" t="s">
        <v>474</v>
      </c>
      <c r="C408" s="182">
        <v>139216797</v>
      </c>
      <c r="D408" s="182">
        <v>1262400</v>
      </c>
      <c r="E408" s="182">
        <v>0</v>
      </c>
      <c r="F408" s="182">
        <v>140479197</v>
      </c>
      <c r="G408" s="182">
        <v>0</v>
      </c>
      <c r="H408" s="183">
        <v>140479197</v>
      </c>
      <c r="J408" s="243"/>
      <c r="K408" s="243"/>
      <c r="L408" s="232"/>
      <c r="M408" s="236"/>
      <c r="N408" s="236"/>
    </row>
    <row r="409" spans="1:14">
      <c r="A409" s="317" t="s">
        <v>707</v>
      </c>
      <c r="B409" s="318" t="s">
        <v>330</v>
      </c>
      <c r="C409" s="180">
        <v>482449185.58999997</v>
      </c>
      <c r="D409" s="180">
        <v>20873333.25</v>
      </c>
      <c r="E409" s="180">
        <v>0</v>
      </c>
      <c r="F409" s="180">
        <v>503322518.83999997</v>
      </c>
      <c r="G409" s="180">
        <v>0</v>
      </c>
      <c r="H409" s="181">
        <v>503322518.83999997</v>
      </c>
      <c r="J409" s="243"/>
      <c r="K409" s="243"/>
      <c r="L409" s="232"/>
      <c r="M409" s="236"/>
      <c r="N409" s="236"/>
    </row>
    <row r="410" spans="1:14">
      <c r="A410" s="319" t="s">
        <v>708</v>
      </c>
      <c r="B410" s="320" t="s">
        <v>330</v>
      </c>
      <c r="C410" s="182">
        <v>482449185.58999997</v>
      </c>
      <c r="D410" s="182">
        <v>20873333.25</v>
      </c>
      <c r="E410" s="182">
        <v>0</v>
      </c>
      <c r="F410" s="182">
        <v>503322518.83999997</v>
      </c>
      <c r="G410" s="182">
        <v>0</v>
      </c>
      <c r="H410" s="183">
        <v>503322518.83999997</v>
      </c>
      <c r="J410" s="243"/>
      <c r="K410" s="243"/>
      <c r="L410" s="232"/>
      <c r="M410" s="236"/>
      <c r="N410" s="236"/>
    </row>
    <row r="411" spans="1:14">
      <c r="A411" s="317" t="s">
        <v>709</v>
      </c>
      <c r="B411" s="318" t="s">
        <v>710</v>
      </c>
      <c r="C411" s="180">
        <v>20594837</v>
      </c>
      <c r="D411" s="180">
        <v>0</v>
      </c>
      <c r="E411" s="180">
        <v>0</v>
      </c>
      <c r="F411" s="180">
        <v>20594837</v>
      </c>
      <c r="G411" s="180">
        <v>0</v>
      </c>
      <c r="H411" s="181">
        <v>20594837</v>
      </c>
      <c r="J411" s="243"/>
      <c r="K411" s="243"/>
      <c r="L411" s="232"/>
      <c r="M411" s="236"/>
      <c r="N411" s="236"/>
    </row>
    <row r="412" spans="1:14">
      <c r="A412" s="319" t="s">
        <v>711</v>
      </c>
      <c r="B412" s="320" t="s">
        <v>710</v>
      </c>
      <c r="C412" s="182">
        <v>20594837</v>
      </c>
      <c r="D412" s="182">
        <v>0</v>
      </c>
      <c r="E412" s="182">
        <v>0</v>
      </c>
      <c r="F412" s="182">
        <v>20594837</v>
      </c>
      <c r="G412" s="182">
        <v>0</v>
      </c>
      <c r="H412" s="183">
        <v>20594837</v>
      </c>
      <c r="J412" s="243"/>
      <c r="K412" s="243"/>
      <c r="L412" s="232"/>
      <c r="M412" s="236"/>
      <c r="N412" s="236"/>
    </row>
    <row r="413" spans="1:14">
      <c r="A413" s="317" t="s">
        <v>712</v>
      </c>
      <c r="B413" s="318" t="s">
        <v>713</v>
      </c>
      <c r="C413" s="180">
        <v>158821393.36000001</v>
      </c>
      <c r="D413" s="180">
        <v>14704314.91</v>
      </c>
      <c r="E413" s="180">
        <v>0</v>
      </c>
      <c r="F413" s="180">
        <v>173525708.27000001</v>
      </c>
      <c r="G413" s="180">
        <v>0</v>
      </c>
      <c r="H413" s="181">
        <v>173525708.27000001</v>
      </c>
      <c r="J413" s="243"/>
      <c r="K413" s="243"/>
      <c r="L413" s="232"/>
      <c r="M413" s="236"/>
      <c r="N413" s="236"/>
    </row>
    <row r="414" spans="1:14">
      <c r="A414" s="319" t="s">
        <v>714</v>
      </c>
      <c r="B414" s="320" t="s">
        <v>713</v>
      </c>
      <c r="C414" s="182">
        <v>158821393.36000001</v>
      </c>
      <c r="D414" s="182">
        <v>14704314.91</v>
      </c>
      <c r="E414" s="182">
        <v>0</v>
      </c>
      <c r="F414" s="182">
        <v>173525708.27000001</v>
      </c>
      <c r="G414" s="182">
        <v>0</v>
      </c>
      <c r="H414" s="183">
        <v>173525708.27000001</v>
      </c>
      <c r="J414" s="243"/>
      <c r="K414" s="243"/>
      <c r="L414" s="232"/>
      <c r="M414" s="236"/>
      <c r="N414" s="236"/>
    </row>
    <row r="415" spans="1:14">
      <c r="A415" s="317" t="s">
        <v>715</v>
      </c>
      <c r="B415" s="318" t="s">
        <v>251</v>
      </c>
      <c r="C415" s="180">
        <v>7814100.6200000001</v>
      </c>
      <c r="D415" s="180">
        <v>0</v>
      </c>
      <c r="E415" s="180">
        <v>0</v>
      </c>
      <c r="F415" s="180">
        <v>7814100.6200000001</v>
      </c>
      <c r="G415" s="180">
        <v>0</v>
      </c>
      <c r="H415" s="181">
        <v>7814100.6200000001</v>
      </c>
      <c r="J415" s="243"/>
      <c r="K415" s="243"/>
      <c r="L415" s="232"/>
      <c r="M415" s="236"/>
      <c r="N415" s="236"/>
    </row>
    <row r="416" spans="1:14">
      <c r="A416" s="319" t="s">
        <v>716</v>
      </c>
      <c r="B416" s="320" t="s">
        <v>251</v>
      </c>
      <c r="C416" s="182">
        <v>7814100.6200000001</v>
      </c>
      <c r="D416" s="182">
        <v>0</v>
      </c>
      <c r="E416" s="182">
        <v>0</v>
      </c>
      <c r="F416" s="182">
        <v>7814100.6200000001</v>
      </c>
      <c r="G416" s="182">
        <v>0</v>
      </c>
      <c r="H416" s="183">
        <v>7814100.6200000001</v>
      </c>
      <c r="J416" s="243"/>
      <c r="K416" s="243"/>
      <c r="L416" s="232"/>
      <c r="M416" s="236"/>
      <c r="N416" s="236"/>
    </row>
    <row r="417" spans="1:14">
      <c r="A417" s="317" t="s">
        <v>717</v>
      </c>
      <c r="B417" s="318" t="s">
        <v>718</v>
      </c>
      <c r="C417" s="180">
        <v>38108614.479999997</v>
      </c>
      <c r="D417" s="180">
        <v>9440846.5700000003</v>
      </c>
      <c r="E417" s="180">
        <v>0</v>
      </c>
      <c r="F417" s="180">
        <v>47549461.049999997</v>
      </c>
      <c r="G417" s="180">
        <v>0</v>
      </c>
      <c r="H417" s="181">
        <v>47549461.049999997</v>
      </c>
      <c r="J417" s="243"/>
      <c r="K417" s="243"/>
      <c r="L417" s="232"/>
      <c r="M417" s="236"/>
      <c r="N417" s="236"/>
    </row>
    <row r="418" spans="1:14">
      <c r="A418" s="319" t="s">
        <v>719</v>
      </c>
      <c r="B418" s="320" t="s">
        <v>718</v>
      </c>
      <c r="C418" s="182">
        <v>38108614.479999997</v>
      </c>
      <c r="D418" s="182">
        <v>9440846.5700000003</v>
      </c>
      <c r="E418" s="182">
        <v>0</v>
      </c>
      <c r="F418" s="182">
        <v>47549461.049999997</v>
      </c>
      <c r="G418" s="182">
        <v>0</v>
      </c>
      <c r="H418" s="183">
        <v>47549461.049999997</v>
      </c>
      <c r="J418" s="243"/>
      <c r="K418" s="243"/>
      <c r="L418" s="232"/>
      <c r="M418" s="236"/>
      <c r="N418" s="236"/>
    </row>
    <row r="419" spans="1:14">
      <c r="A419" s="317" t="s">
        <v>720</v>
      </c>
      <c r="B419" s="318" t="s">
        <v>721</v>
      </c>
      <c r="C419" s="180">
        <v>36373500</v>
      </c>
      <c r="D419" s="180">
        <v>0</v>
      </c>
      <c r="E419" s="180">
        <v>0</v>
      </c>
      <c r="F419" s="180">
        <v>36373500</v>
      </c>
      <c r="G419" s="180">
        <v>0</v>
      </c>
      <c r="H419" s="181">
        <v>36373500</v>
      </c>
      <c r="J419" s="243"/>
      <c r="K419" s="243"/>
      <c r="L419" s="232"/>
      <c r="M419" s="236"/>
      <c r="N419" s="236"/>
    </row>
    <row r="420" spans="1:14">
      <c r="A420" s="319" t="s">
        <v>722</v>
      </c>
      <c r="B420" s="320" t="s">
        <v>721</v>
      </c>
      <c r="C420" s="182">
        <v>36373500</v>
      </c>
      <c r="D420" s="182">
        <v>0</v>
      </c>
      <c r="E420" s="182">
        <v>0</v>
      </c>
      <c r="F420" s="182">
        <v>36373500</v>
      </c>
      <c r="G420" s="182">
        <v>0</v>
      </c>
      <c r="H420" s="183">
        <v>36373500</v>
      </c>
      <c r="J420" s="243"/>
      <c r="K420" s="243"/>
      <c r="L420" s="232"/>
      <c r="M420" s="236"/>
      <c r="N420" s="236"/>
    </row>
    <row r="421" spans="1:14">
      <c r="A421" s="317" t="s">
        <v>828</v>
      </c>
      <c r="B421" s="318" t="s">
        <v>829</v>
      </c>
      <c r="C421" s="180">
        <v>76907439</v>
      </c>
      <c r="D421" s="180">
        <v>20478686</v>
      </c>
      <c r="E421" s="180">
        <v>0</v>
      </c>
      <c r="F421" s="180">
        <v>97386125</v>
      </c>
      <c r="G421" s="180">
        <v>0</v>
      </c>
      <c r="H421" s="181">
        <v>97386125</v>
      </c>
      <c r="J421" s="243"/>
      <c r="K421" s="243"/>
      <c r="L421" s="232"/>
      <c r="M421" s="236"/>
      <c r="N421" s="236"/>
    </row>
    <row r="422" spans="1:14">
      <c r="A422" s="319" t="s">
        <v>830</v>
      </c>
      <c r="B422" s="320" t="s">
        <v>829</v>
      </c>
      <c r="C422" s="182">
        <v>76907439</v>
      </c>
      <c r="D422" s="182">
        <v>20478686</v>
      </c>
      <c r="E422" s="182">
        <v>0</v>
      </c>
      <c r="F422" s="182">
        <v>97386125</v>
      </c>
      <c r="G422" s="182">
        <v>0</v>
      </c>
      <c r="H422" s="183">
        <v>97386125</v>
      </c>
      <c r="J422" s="243"/>
      <c r="K422" s="243"/>
      <c r="L422" s="232"/>
      <c r="M422" s="236"/>
      <c r="N422" s="236"/>
    </row>
    <row r="423" spans="1:14">
      <c r="A423" s="317" t="s">
        <v>807</v>
      </c>
      <c r="B423" s="318" t="s">
        <v>808</v>
      </c>
      <c r="C423" s="180">
        <v>49990</v>
      </c>
      <c r="D423" s="180">
        <v>0</v>
      </c>
      <c r="E423" s="180">
        <v>0</v>
      </c>
      <c r="F423" s="180">
        <v>49990</v>
      </c>
      <c r="G423" s="180">
        <v>0</v>
      </c>
      <c r="H423" s="181">
        <v>49990</v>
      </c>
      <c r="J423" s="243"/>
      <c r="K423" s="243"/>
      <c r="L423" s="232"/>
      <c r="M423" s="236"/>
      <c r="N423" s="236"/>
    </row>
    <row r="424" spans="1:14">
      <c r="A424" s="319" t="s">
        <v>809</v>
      </c>
      <c r="B424" s="320" t="s">
        <v>808</v>
      </c>
      <c r="C424" s="182">
        <v>49990</v>
      </c>
      <c r="D424" s="182">
        <v>0</v>
      </c>
      <c r="E424" s="182">
        <v>0</v>
      </c>
      <c r="F424" s="182">
        <v>49990</v>
      </c>
      <c r="G424" s="182">
        <v>0</v>
      </c>
      <c r="H424" s="183">
        <v>49990</v>
      </c>
      <c r="J424" s="243"/>
      <c r="K424" s="243"/>
      <c r="L424" s="232"/>
      <c r="M424" s="236"/>
      <c r="N424" s="236"/>
    </row>
    <row r="425" spans="1:14">
      <c r="A425" s="317" t="s">
        <v>826</v>
      </c>
      <c r="B425" s="318" t="s">
        <v>353</v>
      </c>
      <c r="C425" s="180">
        <v>115107280</v>
      </c>
      <c r="D425" s="180">
        <v>6684688.2000000002</v>
      </c>
      <c r="E425" s="180">
        <v>0</v>
      </c>
      <c r="F425" s="180">
        <v>121791968.2</v>
      </c>
      <c r="G425" s="180">
        <v>0</v>
      </c>
      <c r="H425" s="181">
        <v>121791968.2</v>
      </c>
      <c r="J425" s="243"/>
      <c r="K425" s="243"/>
      <c r="L425" s="232"/>
      <c r="M425" s="236"/>
      <c r="N425" s="236"/>
    </row>
    <row r="426" spans="1:14">
      <c r="A426" s="319" t="s">
        <v>827</v>
      </c>
      <c r="B426" s="320" t="s">
        <v>353</v>
      </c>
      <c r="C426" s="182">
        <v>115107280</v>
      </c>
      <c r="D426" s="182">
        <v>6684688.2000000002</v>
      </c>
      <c r="E426" s="182">
        <v>0</v>
      </c>
      <c r="F426" s="182">
        <v>121791968.2</v>
      </c>
      <c r="G426" s="182">
        <v>0</v>
      </c>
      <c r="H426" s="183">
        <v>121791968.2</v>
      </c>
      <c r="J426" s="243"/>
      <c r="K426" s="243"/>
      <c r="L426" s="232"/>
      <c r="M426" s="236"/>
      <c r="N426" s="236"/>
    </row>
    <row r="427" spans="1:14">
      <c r="A427" s="317" t="s">
        <v>723</v>
      </c>
      <c r="B427" s="318" t="s">
        <v>724</v>
      </c>
      <c r="C427" s="180">
        <v>3999157.26</v>
      </c>
      <c r="D427" s="180">
        <v>571308.18000000005</v>
      </c>
      <c r="E427" s="180">
        <v>0</v>
      </c>
      <c r="F427" s="180">
        <v>4570465.4400000004</v>
      </c>
      <c r="G427" s="180">
        <v>0</v>
      </c>
      <c r="H427" s="181">
        <v>4570465.4400000004</v>
      </c>
      <c r="J427" s="243"/>
      <c r="K427" s="243"/>
      <c r="L427" s="232"/>
      <c r="M427" s="236"/>
      <c r="N427" s="236"/>
    </row>
    <row r="428" spans="1:14">
      <c r="A428" s="319" t="s">
        <v>725</v>
      </c>
      <c r="B428" s="320" t="s">
        <v>724</v>
      </c>
      <c r="C428" s="182">
        <v>3999157.26</v>
      </c>
      <c r="D428" s="182">
        <v>571308.18000000005</v>
      </c>
      <c r="E428" s="182">
        <v>0</v>
      </c>
      <c r="F428" s="182">
        <v>4570465.4400000004</v>
      </c>
      <c r="G428" s="182">
        <v>0</v>
      </c>
      <c r="H428" s="183">
        <v>4570465.4400000004</v>
      </c>
      <c r="J428" s="243"/>
      <c r="K428" s="243"/>
      <c r="L428" s="232"/>
      <c r="M428" s="236"/>
      <c r="N428" s="236"/>
    </row>
    <row r="429" spans="1:14">
      <c r="A429" s="317" t="s">
        <v>726</v>
      </c>
      <c r="B429" s="318" t="s">
        <v>503</v>
      </c>
      <c r="C429" s="180">
        <v>22259586</v>
      </c>
      <c r="D429" s="180">
        <v>0</v>
      </c>
      <c r="E429" s="180">
        <v>0</v>
      </c>
      <c r="F429" s="180">
        <v>22259586</v>
      </c>
      <c r="G429" s="180">
        <v>0</v>
      </c>
      <c r="H429" s="181">
        <v>22259586</v>
      </c>
      <c r="J429" s="243"/>
      <c r="K429" s="243"/>
      <c r="L429" s="232"/>
      <c r="M429" s="236"/>
      <c r="N429" s="236"/>
    </row>
    <row r="430" spans="1:14">
      <c r="A430" s="319" t="s">
        <v>727</v>
      </c>
      <c r="B430" s="320" t="s">
        <v>503</v>
      </c>
      <c r="C430" s="182">
        <v>22259586</v>
      </c>
      <c r="D430" s="182">
        <v>0</v>
      </c>
      <c r="E430" s="182">
        <v>0</v>
      </c>
      <c r="F430" s="182">
        <v>22259586</v>
      </c>
      <c r="G430" s="182">
        <v>0</v>
      </c>
      <c r="H430" s="183">
        <v>22259586</v>
      </c>
      <c r="J430" s="243"/>
      <c r="K430" s="243"/>
      <c r="L430" s="232"/>
      <c r="M430" s="236"/>
      <c r="N430" s="236"/>
    </row>
    <row r="431" spans="1:14">
      <c r="A431" s="317" t="s">
        <v>728</v>
      </c>
      <c r="B431" s="318" t="s">
        <v>408</v>
      </c>
      <c r="C431" s="180">
        <v>5786161902.79</v>
      </c>
      <c r="D431" s="180">
        <v>667750279.12</v>
      </c>
      <c r="E431" s="180">
        <v>0</v>
      </c>
      <c r="F431" s="180">
        <v>6453912181.9099998</v>
      </c>
      <c r="G431" s="180">
        <v>0</v>
      </c>
      <c r="H431" s="181">
        <v>6453912181.9099998</v>
      </c>
      <c r="J431" s="243"/>
      <c r="K431" s="243"/>
      <c r="L431" s="232"/>
      <c r="M431" s="236"/>
      <c r="N431" s="236"/>
    </row>
    <row r="432" spans="1:14">
      <c r="A432" s="319" t="s">
        <v>729</v>
      </c>
      <c r="B432" s="320" t="s">
        <v>408</v>
      </c>
      <c r="C432" s="182">
        <v>5786161902.79</v>
      </c>
      <c r="D432" s="182">
        <v>667750279.12</v>
      </c>
      <c r="E432" s="182">
        <v>0</v>
      </c>
      <c r="F432" s="182">
        <v>6453912181.9099998</v>
      </c>
      <c r="G432" s="182">
        <v>0</v>
      </c>
      <c r="H432" s="183">
        <v>6453912181.9099998</v>
      </c>
      <c r="J432" s="243"/>
      <c r="K432" s="243"/>
      <c r="L432" s="232"/>
      <c r="M432" s="236"/>
      <c r="N432" s="236"/>
    </row>
    <row r="433" spans="1:14">
      <c r="A433" s="317" t="s">
        <v>730</v>
      </c>
      <c r="B433" s="318" t="s">
        <v>414</v>
      </c>
      <c r="C433" s="180">
        <v>816173596.90999997</v>
      </c>
      <c r="D433" s="180">
        <v>60196307.649999999</v>
      </c>
      <c r="E433" s="180">
        <v>0</v>
      </c>
      <c r="F433" s="180">
        <v>876369904.55999994</v>
      </c>
      <c r="G433" s="180">
        <v>0</v>
      </c>
      <c r="H433" s="181">
        <v>876369904.55999994</v>
      </c>
      <c r="J433" s="243"/>
      <c r="K433" s="243"/>
      <c r="L433" s="232"/>
      <c r="M433" s="236"/>
      <c r="N433" s="236"/>
    </row>
    <row r="434" spans="1:14">
      <c r="A434" s="319" t="s">
        <v>731</v>
      </c>
      <c r="B434" s="320" t="s">
        <v>414</v>
      </c>
      <c r="C434" s="182">
        <v>816173596.90999997</v>
      </c>
      <c r="D434" s="182">
        <v>60196307.649999999</v>
      </c>
      <c r="E434" s="182">
        <v>0</v>
      </c>
      <c r="F434" s="182">
        <v>876369904.55999994</v>
      </c>
      <c r="G434" s="182">
        <v>0</v>
      </c>
      <c r="H434" s="183">
        <v>876369904.55999994</v>
      </c>
      <c r="J434" s="243"/>
      <c r="K434" s="243"/>
      <c r="L434" s="232"/>
      <c r="M434" s="236"/>
      <c r="N434" s="236"/>
    </row>
    <row r="435" spans="1:14" ht="25.5">
      <c r="A435" s="317" t="s">
        <v>823</v>
      </c>
      <c r="B435" s="318" t="s">
        <v>824</v>
      </c>
      <c r="C435" s="180">
        <v>15733419</v>
      </c>
      <c r="D435" s="180">
        <v>0</v>
      </c>
      <c r="E435" s="180">
        <v>0</v>
      </c>
      <c r="F435" s="180">
        <v>15733419</v>
      </c>
      <c r="G435" s="180">
        <v>0</v>
      </c>
      <c r="H435" s="181">
        <v>15733419</v>
      </c>
      <c r="J435" s="243"/>
      <c r="K435" s="243"/>
      <c r="L435" s="232"/>
      <c r="M435" s="236"/>
      <c r="N435" s="236"/>
    </row>
    <row r="436" spans="1:14" ht="25.5">
      <c r="A436" s="319" t="s">
        <v>825</v>
      </c>
      <c r="B436" s="320" t="s">
        <v>824</v>
      </c>
      <c r="C436" s="182">
        <v>15733419</v>
      </c>
      <c r="D436" s="182">
        <v>0</v>
      </c>
      <c r="E436" s="182">
        <v>0</v>
      </c>
      <c r="F436" s="182">
        <v>15733419</v>
      </c>
      <c r="G436" s="182">
        <v>0</v>
      </c>
      <c r="H436" s="183">
        <v>15733419</v>
      </c>
      <c r="J436" s="243"/>
      <c r="K436" s="243"/>
      <c r="L436" s="232"/>
      <c r="M436" s="236"/>
      <c r="N436" s="236"/>
    </row>
    <row r="437" spans="1:14">
      <c r="A437" s="237" t="s">
        <v>188</v>
      </c>
      <c r="B437" s="238" t="s">
        <v>189</v>
      </c>
      <c r="C437" s="239">
        <v>45891000</v>
      </c>
      <c r="D437" s="239">
        <v>50078481</v>
      </c>
      <c r="E437" s="239">
        <v>0</v>
      </c>
      <c r="F437" s="239">
        <v>95969481</v>
      </c>
      <c r="G437" s="239">
        <v>0</v>
      </c>
      <c r="H437" s="240">
        <v>95969481</v>
      </c>
      <c r="J437" s="243"/>
      <c r="K437" s="243"/>
      <c r="L437" s="232"/>
      <c r="M437" s="236"/>
      <c r="N437" s="236"/>
    </row>
    <row r="438" spans="1:14">
      <c r="A438" s="317" t="s">
        <v>810</v>
      </c>
      <c r="B438" s="318" t="s">
        <v>457</v>
      </c>
      <c r="C438" s="180">
        <v>45623000</v>
      </c>
      <c r="D438" s="180">
        <v>0</v>
      </c>
      <c r="E438" s="180">
        <v>0</v>
      </c>
      <c r="F438" s="180">
        <v>45623000</v>
      </c>
      <c r="G438" s="180">
        <v>0</v>
      </c>
      <c r="H438" s="181">
        <v>45623000</v>
      </c>
      <c r="J438" s="243"/>
      <c r="K438" s="243"/>
      <c r="L438" s="232"/>
      <c r="M438" s="236"/>
      <c r="N438" s="236"/>
    </row>
    <row r="439" spans="1:14">
      <c r="A439" s="319" t="s">
        <v>811</v>
      </c>
      <c r="B439" s="320" t="s">
        <v>457</v>
      </c>
      <c r="C439" s="182">
        <v>45623000</v>
      </c>
      <c r="D439" s="182">
        <v>0</v>
      </c>
      <c r="E439" s="182">
        <v>0</v>
      </c>
      <c r="F439" s="182">
        <v>45623000</v>
      </c>
      <c r="G439" s="182">
        <v>0</v>
      </c>
      <c r="H439" s="183">
        <v>45623000</v>
      </c>
      <c r="J439" s="243"/>
      <c r="K439" s="243"/>
      <c r="L439" s="232"/>
      <c r="M439" s="236"/>
      <c r="N439" s="236"/>
    </row>
    <row r="440" spans="1:14">
      <c r="A440" s="317" t="s">
        <v>849</v>
      </c>
      <c r="B440" s="318" t="s">
        <v>460</v>
      </c>
      <c r="C440" s="180">
        <v>0</v>
      </c>
      <c r="D440" s="180">
        <v>50078481</v>
      </c>
      <c r="E440" s="180">
        <v>0</v>
      </c>
      <c r="F440" s="180">
        <v>50078481</v>
      </c>
      <c r="G440" s="180">
        <v>0</v>
      </c>
      <c r="H440" s="181">
        <v>50078481</v>
      </c>
      <c r="J440" s="243"/>
      <c r="K440" s="243"/>
      <c r="L440" s="232"/>
      <c r="M440" s="236"/>
      <c r="N440" s="236"/>
    </row>
    <row r="441" spans="1:14">
      <c r="A441" s="319" t="s">
        <v>850</v>
      </c>
      <c r="B441" s="320" t="s">
        <v>460</v>
      </c>
      <c r="C441" s="182">
        <v>0</v>
      </c>
      <c r="D441" s="182">
        <v>50078481</v>
      </c>
      <c r="E441" s="182">
        <v>0</v>
      </c>
      <c r="F441" s="182">
        <v>50078481</v>
      </c>
      <c r="G441" s="182">
        <v>0</v>
      </c>
      <c r="H441" s="183">
        <v>50078481</v>
      </c>
      <c r="J441" s="243"/>
      <c r="K441" s="243"/>
      <c r="L441" s="232"/>
      <c r="M441" s="236"/>
      <c r="N441" s="236"/>
    </row>
    <row r="442" spans="1:14">
      <c r="A442" s="317" t="s">
        <v>812</v>
      </c>
      <c r="B442" s="318" t="s">
        <v>463</v>
      </c>
      <c r="C442" s="180">
        <v>268000</v>
      </c>
      <c r="D442" s="180">
        <v>0</v>
      </c>
      <c r="E442" s="180">
        <v>0</v>
      </c>
      <c r="F442" s="180">
        <v>268000</v>
      </c>
      <c r="G442" s="180">
        <v>0</v>
      </c>
      <c r="H442" s="181">
        <v>268000</v>
      </c>
      <c r="J442" s="243"/>
      <c r="K442" s="243"/>
      <c r="L442" s="232"/>
      <c r="M442" s="236"/>
      <c r="N442" s="236"/>
    </row>
    <row r="443" spans="1:14">
      <c r="A443" s="319" t="s">
        <v>813</v>
      </c>
      <c r="B443" s="320" t="s">
        <v>463</v>
      </c>
      <c r="C443" s="182">
        <v>268000</v>
      </c>
      <c r="D443" s="182">
        <v>0</v>
      </c>
      <c r="E443" s="182">
        <v>0</v>
      </c>
      <c r="F443" s="182">
        <v>268000</v>
      </c>
      <c r="G443" s="182">
        <v>0</v>
      </c>
      <c r="H443" s="183">
        <v>268000</v>
      </c>
      <c r="J443" s="243"/>
      <c r="K443" s="243"/>
      <c r="L443" s="232"/>
      <c r="M443" s="236"/>
      <c r="N443" s="236"/>
    </row>
    <row r="444" spans="1:14" ht="25.5">
      <c r="A444" s="131" t="s">
        <v>190</v>
      </c>
      <c r="B444" s="132" t="s">
        <v>191</v>
      </c>
      <c r="C444" s="178">
        <v>9147110435.6399994</v>
      </c>
      <c r="D444" s="178">
        <v>29040893.07</v>
      </c>
      <c r="E444" s="178">
        <v>0</v>
      </c>
      <c r="F444" s="178">
        <v>9176151328.7099991</v>
      </c>
      <c r="G444" s="178">
        <v>0</v>
      </c>
      <c r="H444" s="179">
        <v>9176151328.7099991</v>
      </c>
      <c r="J444" s="243"/>
      <c r="K444" s="243"/>
      <c r="L444" s="232"/>
      <c r="M444" s="236"/>
      <c r="N444" s="236"/>
    </row>
    <row r="445" spans="1:14">
      <c r="A445" s="237" t="s">
        <v>194</v>
      </c>
      <c r="B445" s="238" t="s">
        <v>195</v>
      </c>
      <c r="C445" s="239">
        <v>305353760.29000002</v>
      </c>
      <c r="D445" s="239">
        <v>29040893.07</v>
      </c>
      <c r="E445" s="239">
        <v>0</v>
      </c>
      <c r="F445" s="239">
        <v>334394653.36000001</v>
      </c>
      <c r="G445" s="239">
        <v>0</v>
      </c>
      <c r="H445" s="240">
        <v>334394653.36000001</v>
      </c>
      <c r="J445" s="243"/>
      <c r="K445" s="243"/>
      <c r="L445" s="232"/>
      <c r="M445" s="236"/>
      <c r="N445" s="236"/>
    </row>
    <row r="446" spans="1:14">
      <c r="A446" s="317" t="s">
        <v>732</v>
      </c>
      <c r="B446" s="318" t="s">
        <v>257</v>
      </c>
      <c r="C446" s="180">
        <v>77187497.400000006</v>
      </c>
      <c r="D446" s="180">
        <v>7718749.4800000004</v>
      </c>
      <c r="E446" s="180">
        <v>0</v>
      </c>
      <c r="F446" s="180">
        <v>84906246.879999995</v>
      </c>
      <c r="G446" s="180">
        <v>0</v>
      </c>
      <c r="H446" s="181">
        <v>84906246.879999995</v>
      </c>
      <c r="J446" s="243"/>
      <c r="K446" s="243"/>
      <c r="L446" s="232"/>
      <c r="M446" s="236"/>
      <c r="N446" s="236"/>
    </row>
    <row r="447" spans="1:14">
      <c r="A447" s="319" t="s">
        <v>733</v>
      </c>
      <c r="B447" s="320" t="s">
        <v>280</v>
      </c>
      <c r="C447" s="182">
        <v>71614579.049999997</v>
      </c>
      <c r="D447" s="182">
        <v>7161457.8099999996</v>
      </c>
      <c r="E447" s="182">
        <v>0</v>
      </c>
      <c r="F447" s="182">
        <v>78776036.859999999</v>
      </c>
      <c r="G447" s="182">
        <v>0</v>
      </c>
      <c r="H447" s="183">
        <v>78776036.859999999</v>
      </c>
      <c r="J447" s="243"/>
      <c r="K447" s="243"/>
      <c r="L447" s="232"/>
      <c r="M447" s="236"/>
      <c r="N447" s="236"/>
    </row>
    <row r="448" spans="1:14">
      <c r="A448" s="319" t="s">
        <v>734</v>
      </c>
      <c r="B448" s="320" t="s">
        <v>283</v>
      </c>
      <c r="C448" s="182">
        <v>4843750</v>
      </c>
      <c r="D448" s="182">
        <v>484375</v>
      </c>
      <c r="E448" s="182">
        <v>0</v>
      </c>
      <c r="F448" s="182">
        <v>5328125</v>
      </c>
      <c r="G448" s="182">
        <v>0</v>
      </c>
      <c r="H448" s="183">
        <v>5328125</v>
      </c>
      <c r="J448" s="243"/>
      <c r="K448" s="243"/>
      <c r="L448" s="232"/>
      <c r="M448" s="236"/>
      <c r="N448" s="236"/>
    </row>
    <row r="449" spans="1:14">
      <c r="A449" s="319" t="s">
        <v>735</v>
      </c>
      <c r="B449" s="320" t="s">
        <v>286</v>
      </c>
      <c r="C449" s="182">
        <v>729168.35</v>
      </c>
      <c r="D449" s="182">
        <v>72916.67</v>
      </c>
      <c r="E449" s="182">
        <v>0</v>
      </c>
      <c r="F449" s="182">
        <v>802085.02</v>
      </c>
      <c r="G449" s="182">
        <v>0</v>
      </c>
      <c r="H449" s="183">
        <v>802085.02</v>
      </c>
      <c r="J449" s="243"/>
      <c r="K449" s="243"/>
      <c r="L449" s="232"/>
      <c r="M449" s="236"/>
      <c r="N449" s="236"/>
    </row>
    <row r="450" spans="1:14">
      <c r="A450" s="317" t="s">
        <v>736</v>
      </c>
      <c r="B450" s="318" t="s">
        <v>260</v>
      </c>
      <c r="C450" s="180">
        <v>39796977.590000004</v>
      </c>
      <c r="D450" s="180">
        <v>3871407.59</v>
      </c>
      <c r="E450" s="180">
        <v>0</v>
      </c>
      <c r="F450" s="180">
        <v>43668385.18</v>
      </c>
      <c r="G450" s="180">
        <v>0</v>
      </c>
      <c r="H450" s="181">
        <v>43668385.18</v>
      </c>
      <c r="J450" s="243"/>
      <c r="K450" s="243"/>
      <c r="L450" s="232"/>
      <c r="M450" s="236"/>
      <c r="N450" s="236"/>
    </row>
    <row r="451" spans="1:14">
      <c r="A451" s="319" t="s">
        <v>737</v>
      </c>
      <c r="B451" s="320" t="s">
        <v>262</v>
      </c>
      <c r="C451" s="182">
        <v>26264028.43</v>
      </c>
      <c r="D451" s="182">
        <v>2583086.75</v>
      </c>
      <c r="E451" s="182">
        <v>0</v>
      </c>
      <c r="F451" s="182">
        <v>28847115.18</v>
      </c>
      <c r="G451" s="182">
        <v>0</v>
      </c>
      <c r="H451" s="183">
        <v>28847115.18</v>
      </c>
      <c r="J451" s="243"/>
      <c r="K451" s="243"/>
      <c r="L451" s="232"/>
      <c r="M451" s="236"/>
      <c r="N451" s="236"/>
    </row>
    <row r="452" spans="1:14">
      <c r="A452" s="319" t="s">
        <v>738</v>
      </c>
      <c r="B452" s="320" t="s">
        <v>264</v>
      </c>
      <c r="C452" s="182">
        <v>13532949.16</v>
      </c>
      <c r="D452" s="182">
        <v>1288320.8400000001</v>
      </c>
      <c r="E452" s="182">
        <v>0</v>
      </c>
      <c r="F452" s="182">
        <v>14821270</v>
      </c>
      <c r="G452" s="182">
        <v>0</v>
      </c>
      <c r="H452" s="183">
        <v>14821270</v>
      </c>
      <c r="J452" s="243"/>
      <c r="K452" s="243"/>
      <c r="L452" s="232"/>
      <c r="M452" s="236"/>
      <c r="N452" s="236"/>
    </row>
    <row r="453" spans="1:14">
      <c r="A453" s="317" t="s">
        <v>739</v>
      </c>
      <c r="B453" s="318" t="s">
        <v>266</v>
      </c>
      <c r="C453" s="180">
        <v>168195623.09999999</v>
      </c>
      <c r="D453" s="180">
        <v>15433369.52</v>
      </c>
      <c r="E453" s="180">
        <v>0</v>
      </c>
      <c r="F453" s="180">
        <v>183628992.62</v>
      </c>
      <c r="G453" s="180">
        <v>0</v>
      </c>
      <c r="H453" s="181">
        <v>183628992.62</v>
      </c>
      <c r="J453" s="243"/>
      <c r="K453" s="243"/>
      <c r="L453" s="232"/>
      <c r="M453" s="236"/>
      <c r="N453" s="236"/>
    </row>
    <row r="454" spans="1:14">
      <c r="A454" s="319" t="s">
        <v>740</v>
      </c>
      <c r="B454" s="320" t="s">
        <v>268</v>
      </c>
      <c r="C454" s="182">
        <v>48435305.399999999</v>
      </c>
      <c r="D454" s="182">
        <v>3530396.03</v>
      </c>
      <c r="E454" s="182">
        <v>0</v>
      </c>
      <c r="F454" s="182">
        <v>51965701.43</v>
      </c>
      <c r="G454" s="182">
        <v>0</v>
      </c>
      <c r="H454" s="183">
        <v>51965701.43</v>
      </c>
      <c r="J454" s="243"/>
      <c r="K454" s="243"/>
      <c r="L454" s="232"/>
      <c r="M454" s="236"/>
      <c r="N454" s="236"/>
    </row>
    <row r="455" spans="1:14">
      <c r="A455" s="319" t="s">
        <v>741</v>
      </c>
      <c r="B455" s="320" t="s">
        <v>270</v>
      </c>
      <c r="C455" s="182">
        <v>119760317.7</v>
      </c>
      <c r="D455" s="182">
        <v>11902973.49</v>
      </c>
      <c r="E455" s="182">
        <v>0</v>
      </c>
      <c r="F455" s="182">
        <v>131663291.19</v>
      </c>
      <c r="G455" s="182">
        <v>0</v>
      </c>
      <c r="H455" s="183">
        <v>131663291.19</v>
      </c>
      <c r="J455" s="243"/>
      <c r="K455" s="243"/>
      <c r="L455" s="232"/>
      <c r="M455" s="236"/>
      <c r="N455" s="236"/>
    </row>
    <row r="456" spans="1:14">
      <c r="A456" s="317" t="s">
        <v>742</v>
      </c>
      <c r="B456" s="318" t="s">
        <v>312</v>
      </c>
      <c r="C456" s="180">
        <v>20173662.199999999</v>
      </c>
      <c r="D456" s="180">
        <v>2017366.48</v>
      </c>
      <c r="E456" s="180">
        <v>0</v>
      </c>
      <c r="F456" s="180">
        <v>22191028.68</v>
      </c>
      <c r="G456" s="180">
        <v>0</v>
      </c>
      <c r="H456" s="181">
        <v>22191028.68</v>
      </c>
      <c r="J456" s="243"/>
      <c r="K456" s="243"/>
      <c r="L456" s="232"/>
      <c r="M456" s="236"/>
      <c r="N456" s="236"/>
    </row>
    <row r="457" spans="1:14">
      <c r="A457" s="319" t="s">
        <v>743</v>
      </c>
      <c r="B457" s="320" t="s">
        <v>297</v>
      </c>
      <c r="C457" s="182">
        <v>20173662.199999999</v>
      </c>
      <c r="D457" s="182">
        <v>2017366.48</v>
      </c>
      <c r="E457" s="182">
        <v>0</v>
      </c>
      <c r="F457" s="182">
        <v>22191028.68</v>
      </c>
      <c r="G457" s="182">
        <v>0</v>
      </c>
      <c r="H457" s="183">
        <v>22191028.68</v>
      </c>
      <c r="J457" s="243"/>
      <c r="K457" s="243"/>
      <c r="L457" s="232"/>
      <c r="M457" s="236"/>
      <c r="N457" s="236"/>
    </row>
    <row r="458" spans="1:14">
      <c r="A458" s="237" t="s">
        <v>196</v>
      </c>
      <c r="B458" s="238" t="s">
        <v>197</v>
      </c>
      <c r="C458" s="239">
        <v>5598292.3499999996</v>
      </c>
      <c r="D458" s="239">
        <v>0</v>
      </c>
      <c r="E458" s="239">
        <v>0</v>
      </c>
      <c r="F458" s="239">
        <v>5598292.3499999996</v>
      </c>
      <c r="G458" s="239">
        <v>0</v>
      </c>
      <c r="H458" s="240">
        <v>5598292.3499999996</v>
      </c>
      <c r="J458" s="243"/>
      <c r="K458" s="243"/>
      <c r="L458" s="232"/>
      <c r="M458" s="236"/>
      <c r="N458" s="236"/>
    </row>
    <row r="459" spans="1:14">
      <c r="A459" s="317" t="s">
        <v>744</v>
      </c>
      <c r="B459" s="318" t="s">
        <v>353</v>
      </c>
      <c r="C459" s="180">
        <v>5598292.3499999996</v>
      </c>
      <c r="D459" s="180">
        <v>0</v>
      </c>
      <c r="E459" s="180">
        <v>0</v>
      </c>
      <c r="F459" s="180">
        <v>5598292.3499999996</v>
      </c>
      <c r="G459" s="180">
        <v>0</v>
      </c>
      <c r="H459" s="181">
        <v>5598292.3499999996</v>
      </c>
      <c r="J459" s="243"/>
      <c r="K459" s="243"/>
      <c r="L459" s="232"/>
      <c r="M459" s="236"/>
      <c r="N459" s="236"/>
    </row>
    <row r="460" spans="1:14">
      <c r="A460" s="319" t="s">
        <v>745</v>
      </c>
      <c r="B460" s="320" t="s">
        <v>353</v>
      </c>
      <c r="C460" s="182">
        <v>5598292.3499999996</v>
      </c>
      <c r="D460" s="182">
        <v>0</v>
      </c>
      <c r="E460" s="182">
        <v>0</v>
      </c>
      <c r="F460" s="182">
        <v>5598292.3499999996</v>
      </c>
      <c r="G460" s="182">
        <v>0</v>
      </c>
      <c r="H460" s="183">
        <v>5598292.3499999996</v>
      </c>
      <c r="J460" s="243"/>
      <c r="K460" s="243"/>
      <c r="L460" s="232"/>
      <c r="M460" s="236"/>
      <c r="N460" s="236"/>
    </row>
    <row r="461" spans="1:14">
      <c r="A461" s="237" t="s">
        <v>198</v>
      </c>
      <c r="B461" s="238" t="s">
        <v>199</v>
      </c>
      <c r="C461" s="239">
        <v>8836158383</v>
      </c>
      <c r="D461" s="239">
        <v>0</v>
      </c>
      <c r="E461" s="239">
        <v>0</v>
      </c>
      <c r="F461" s="239">
        <v>8836158383</v>
      </c>
      <c r="G461" s="239">
        <v>0</v>
      </c>
      <c r="H461" s="240">
        <v>8836158383</v>
      </c>
      <c r="J461" s="243"/>
      <c r="K461" s="243"/>
      <c r="L461" s="232"/>
      <c r="M461" s="236"/>
      <c r="N461" s="236"/>
    </row>
    <row r="462" spans="1:14">
      <c r="A462" s="317" t="s">
        <v>746</v>
      </c>
      <c r="B462" s="318" t="s">
        <v>565</v>
      </c>
      <c r="C462" s="180">
        <v>8836158383</v>
      </c>
      <c r="D462" s="180">
        <v>0</v>
      </c>
      <c r="E462" s="180">
        <v>0</v>
      </c>
      <c r="F462" s="180">
        <v>8836158383</v>
      </c>
      <c r="G462" s="180">
        <v>0</v>
      </c>
      <c r="H462" s="181">
        <v>8836158383</v>
      </c>
      <c r="J462" s="243"/>
      <c r="K462" s="243"/>
      <c r="L462" s="232"/>
      <c r="M462" s="236"/>
      <c r="N462" s="236"/>
    </row>
    <row r="463" spans="1:14">
      <c r="A463" s="319" t="s">
        <v>747</v>
      </c>
      <c r="B463" s="320" t="s">
        <v>565</v>
      </c>
      <c r="C463" s="182">
        <v>8836158383</v>
      </c>
      <c r="D463" s="182">
        <v>0</v>
      </c>
      <c r="E463" s="182">
        <v>0</v>
      </c>
      <c r="F463" s="182">
        <v>8836158383</v>
      </c>
      <c r="G463" s="182">
        <v>0</v>
      </c>
      <c r="H463" s="183">
        <v>8836158383</v>
      </c>
      <c r="J463" s="243"/>
      <c r="K463" s="243"/>
      <c r="L463" s="232"/>
      <c r="M463" s="236"/>
      <c r="N463" s="236"/>
    </row>
    <row r="464" spans="1:14">
      <c r="A464" s="131" t="s">
        <v>200</v>
      </c>
      <c r="B464" s="132" t="s">
        <v>202</v>
      </c>
      <c r="C464" s="178">
        <v>20351874.02</v>
      </c>
      <c r="D464" s="178">
        <v>23</v>
      </c>
      <c r="E464" s="178">
        <v>1</v>
      </c>
      <c r="F464" s="178">
        <v>20351896.02</v>
      </c>
      <c r="G464" s="178">
        <v>0</v>
      </c>
      <c r="H464" s="179">
        <v>20351896.02</v>
      </c>
      <c r="J464" s="243"/>
      <c r="K464" s="243"/>
      <c r="L464" s="232"/>
      <c r="M464" s="236"/>
      <c r="N464" s="236"/>
    </row>
    <row r="465" spans="1:14">
      <c r="A465" s="237" t="s">
        <v>201</v>
      </c>
      <c r="B465" s="238" t="s">
        <v>167</v>
      </c>
      <c r="C465" s="239">
        <v>1383340</v>
      </c>
      <c r="D465" s="239">
        <v>0</v>
      </c>
      <c r="E465" s="239">
        <v>0</v>
      </c>
      <c r="F465" s="239">
        <v>1383340</v>
      </c>
      <c r="G465" s="239">
        <v>0</v>
      </c>
      <c r="H465" s="240">
        <v>1383340</v>
      </c>
      <c r="J465" s="243"/>
      <c r="K465" s="243"/>
      <c r="L465" s="232"/>
      <c r="M465" s="236"/>
      <c r="N465" s="236"/>
    </row>
    <row r="466" spans="1:14">
      <c r="A466" s="317" t="s">
        <v>814</v>
      </c>
      <c r="B466" s="318" t="s">
        <v>815</v>
      </c>
      <c r="C466" s="180">
        <v>1383340</v>
      </c>
      <c r="D466" s="180">
        <v>0</v>
      </c>
      <c r="E466" s="180">
        <v>0</v>
      </c>
      <c r="F466" s="180">
        <v>1383340</v>
      </c>
      <c r="G466" s="180">
        <v>0</v>
      </c>
      <c r="H466" s="181">
        <v>1383340</v>
      </c>
      <c r="J466" s="243"/>
      <c r="K466" s="243"/>
      <c r="L466" s="232"/>
      <c r="M466" s="236"/>
      <c r="N466" s="236"/>
    </row>
    <row r="467" spans="1:14">
      <c r="A467" s="319" t="s">
        <v>816</v>
      </c>
      <c r="B467" s="320" t="s">
        <v>645</v>
      </c>
      <c r="C467" s="182">
        <v>1383340</v>
      </c>
      <c r="D467" s="182">
        <v>0</v>
      </c>
      <c r="E467" s="182">
        <v>0</v>
      </c>
      <c r="F467" s="182">
        <v>1383340</v>
      </c>
      <c r="G467" s="182">
        <v>0</v>
      </c>
      <c r="H467" s="183">
        <v>1383340</v>
      </c>
      <c r="J467" s="243"/>
      <c r="K467" s="243"/>
      <c r="L467" s="232"/>
      <c r="M467" s="236"/>
      <c r="N467" s="236"/>
    </row>
    <row r="468" spans="1:14">
      <c r="A468" s="237" t="s">
        <v>203</v>
      </c>
      <c r="B468" s="238" t="s">
        <v>204</v>
      </c>
      <c r="C468" s="239">
        <v>733.02</v>
      </c>
      <c r="D468" s="239">
        <v>23</v>
      </c>
      <c r="E468" s="239">
        <v>1</v>
      </c>
      <c r="F468" s="239">
        <v>755.02</v>
      </c>
      <c r="G468" s="239">
        <v>0</v>
      </c>
      <c r="H468" s="240">
        <v>755.02</v>
      </c>
      <c r="J468" s="243"/>
      <c r="K468" s="243"/>
      <c r="L468" s="232"/>
      <c r="M468" s="236"/>
      <c r="N468" s="236"/>
    </row>
    <row r="469" spans="1:14">
      <c r="A469" s="317" t="s">
        <v>748</v>
      </c>
      <c r="B469" s="318" t="s">
        <v>749</v>
      </c>
      <c r="C469" s="180">
        <v>733.02</v>
      </c>
      <c r="D469" s="180">
        <v>23</v>
      </c>
      <c r="E469" s="180">
        <v>1</v>
      </c>
      <c r="F469" s="180">
        <v>755.02</v>
      </c>
      <c r="G469" s="180">
        <v>0</v>
      </c>
      <c r="H469" s="181">
        <v>755.02</v>
      </c>
      <c r="J469" s="243"/>
      <c r="K469" s="243"/>
      <c r="L469" s="232"/>
      <c r="M469" s="236"/>
      <c r="N469" s="236"/>
    </row>
    <row r="470" spans="1:14">
      <c r="A470" s="319" t="s">
        <v>750</v>
      </c>
      <c r="B470" s="320" t="s">
        <v>641</v>
      </c>
      <c r="C470" s="182">
        <v>733.02</v>
      </c>
      <c r="D470" s="182">
        <v>0</v>
      </c>
      <c r="E470" s="182">
        <v>0</v>
      </c>
      <c r="F470" s="182">
        <v>733.02</v>
      </c>
      <c r="G470" s="182">
        <v>0</v>
      </c>
      <c r="H470" s="183">
        <v>733.02</v>
      </c>
      <c r="J470" s="243"/>
      <c r="K470" s="243"/>
      <c r="L470" s="232"/>
      <c r="M470" s="236"/>
      <c r="N470" s="236"/>
    </row>
    <row r="471" spans="1:14">
      <c r="A471" s="319" t="s">
        <v>851</v>
      </c>
      <c r="B471" s="320" t="s">
        <v>852</v>
      </c>
      <c r="C471" s="182">
        <v>0</v>
      </c>
      <c r="D471" s="182">
        <v>23</v>
      </c>
      <c r="E471" s="182">
        <v>1</v>
      </c>
      <c r="F471" s="182">
        <v>22</v>
      </c>
      <c r="G471" s="182">
        <v>0</v>
      </c>
      <c r="H471" s="183">
        <v>22</v>
      </c>
      <c r="J471" s="243"/>
      <c r="K471" s="243"/>
      <c r="L471" s="232"/>
    </row>
    <row r="472" spans="1:14">
      <c r="A472" s="237" t="s">
        <v>205</v>
      </c>
      <c r="B472" s="238" t="s">
        <v>751</v>
      </c>
      <c r="C472" s="239">
        <v>18967801</v>
      </c>
      <c r="D472" s="239">
        <v>0</v>
      </c>
      <c r="E472" s="239">
        <v>0</v>
      </c>
      <c r="F472" s="239">
        <v>18967801</v>
      </c>
      <c r="G472" s="239">
        <v>0</v>
      </c>
      <c r="H472" s="240">
        <v>18967801</v>
      </c>
      <c r="J472" s="243"/>
      <c r="K472" s="243"/>
      <c r="L472" s="232"/>
    </row>
    <row r="473" spans="1:14">
      <c r="A473" s="317" t="s">
        <v>752</v>
      </c>
      <c r="B473" s="318" t="s">
        <v>244</v>
      </c>
      <c r="C473" s="180">
        <v>18967801</v>
      </c>
      <c r="D473" s="180">
        <v>0</v>
      </c>
      <c r="E473" s="180">
        <v>0</v>
      </c>
      <c r="F473" s="180">
        <v>18967801</v>
      </c>
      <c r="G473" s="180">
        <v>0</v>
      </c>
      <c r="H473" s="181">
        <v>18967801</v>
      </c>
      <c r="J473" s="243"/>
      <c r="K473" s="243"/>
      <c r="L473" s="232"/>
    </row>
    <row r="474" spans="1:14">
      <c r="A474" s="319" t="s">
        <v>753</v>
      </c>
      <c r="B474" s="320" t="s">
        <v>244</v>
      </c>
      <c r="C474" s="182">
        <v>18967801</v>
      </c>
      <c r="D474" s="182">
        <v>0</v>
      </c>
      <c r="E474" s="182">
        <v>0</v>
      </c>
      <c r="F474" s="182">
        <v>18967801</v>
      </c>
      <c r="G474" s="182">
        <v>0</v>
      </c>
      <c r="H474" s="183">
        <v>18967801</v>
      </c>
      <c r="J474" s="243"/>
      <c r="K474" s="243"/>
      <c r="L474" s="232"/>
    </row>
    <row r="475" spans="1:14">
      <c r="A475" s="220" t="s">
        <v>106</v>
      </c>
      <c r="B475" s="221" t="s">
        <v>107</v>
      </c>
      <c r="C475" s="222">
        <v>0</v>
      </c>
      <c r="D475" s="222">
        <v>0</v>
      </c>
      <c r="E475" s="222">
        <v>0</v>
      </c>
      <c r="F475" s="222">
        <v>0</v>
      </c>
      <c r="G475" s="222">
        <v>0</v>
      </c>
      <c r="H475" s="223">
        <v>0</v>
      </c>
      <c r="J475" s="243"/>
      <c r="K475" s="243"/>
      <c r="L475" s="232"/>
    </row>
    <row r="476" spans="1:14">
      <c r="A476" s="131" t="s">
        <v>110</v>
      </c>
      <c r="B476" s="132" t="s">
        <v>111</v>
      </c>
      <c r="C476" s="178">
        <v>347088385</v>
      </c>
      <c r="D476" s="178">
        <v>0</v>
      </c>
      <c r="E476" s="178">
        <v>0</v>
      </c>
      <c r="F476" s="178">
        <v>347088385</v>
      </c>
      <c r="G476" s="178">
        <v>0</v>
      </c>
      <c r="H476" s="179">
        <v>347088385</v>
      </c>
      <c r="J476" s="243"/>
      <c r="K476" s="243"/>
      <c r="L476" s="232"/>
    </row>
    <row r="477" spans="1:14">
      <c r="A477" s="237" t="s">
        <v>114</v>
      </c>
      <c r="B477" s="238" t="s">
        <v>115</v>
      </c>
      <c r="C477" s="239">
        <v>347088385</v>
      </c>
      <c r="D477" s="239">
        <v>0</v>
      </c>
      <c r="E477" s="239">
        <v>0</v>
      </c>
      <c r="F477" s="239">
        <v>347088385</v>
      </c>
      <c r="G477" s="239">
        <v>0</v>
      </c>
      <c r="H477" s="240">
        <v>347088385</v>
      </c>
      <c r="J477" s="243"/>
      <c r="K477" s="243"/>
      <c r="L477" s="232"/>
    </row>
    <row r="478" spans="1:14">
      <c r="A478" s="317" t="s">
        <v>754</v>
      </c>
      <c r="B478" s="318" t="s">
        <v>755</v>
      </c>
      <c r="C478" s="180">
        <v>347088385</v>
      </c>
      <c r="D478" s="180">
        <v>0</v>
      </c>
      <c r="E478" s="180">
        <v>0</v>
      </c>
      <c r="F478" s="180">
        <v>347088385</v>
      </c>
      <c r="G478" s="180">
        <v>0</v>
      </c>
      <c r="H478" s="181">
        <v>347088385</v>
      </c>
      <c r="J478" s="243"/>
      <c r="K478" s="243"/>
      <c r="L478" s="232"/>
    </row>
    <row r="479" spans="1:14">
      <c r="A479" s="319" t="s">
        <v>756</v>
      </c>
      <c r="B479" s="320" t="s">
        <v>755</v>
      </c>
      <c r="C479" s="182">
        <v>347088385</v>
      </c>
      <c r="D479" s="182">
        <v>0</v>
      </c>
      <c r="E479" s="182">
        <v>0</v>
      </c>
      <c r="F479" s="182">
        <v>347088385</v>
      </c>
      <c r="G479" s="182">
        <v>0</v>
      </c>
      <c r="H479" s="183">
        <v>347088385</v>
      </c>
      <c r="J479" s="243"/>
      <c r="K479" s="243"/>
      <c r="L479" s="232"/>
    </row>
    <row r="480" spans="1:14">
      <c r="A480" s="317" t="s">
        <v>757</v>
      </c>
      <c r="B480" s="318" t="s">
        <v>758</v>
      </c>
      <c r="C480" s="180">
        <v>0</v>
      </c>
      <c r="D480" s="180">
        <v>0</v>
      </c>
      <c r="E480" s="180">
        <v>0</v>
      </c>
      <c r="F480" s="180">
        <v>0</v>
      </c>
      <c r="G480" s="180">
        <v>0</v>
      </c>
      <c r="H480" s="181">
        <v>0</v>
      </c>
      <c r="J480" s="243"/>
      <c r="K480" s="243"/>
      <c r="L480" s="232"/>
    </row>
    <row r="481" spans="1:12">
      <c r="A481" s="319" t="s">
        <v>759</v>
      </c>
      <c r="B481" s="320" t="s">
        <v>758</v>
      </c>
      <c r="C481" s="182">
        <v>0</v>
      </c>
      <c r="D481" s="182">
        <v>0</v>
      </c>
      <c r="E481" s="182">
        <v>0</v>
      </c>
      <c r="F481" s="182">
        <v>0</v>
      </c>
      <c r="G481" s="182">
        <v>0</v>
      </c>
      <c r="H481" s="183">
        <v>0</v>
      </c>
      <c r="J481" s="243"/>
      <c r="K481" s="243"/>
      <c r="L481" s="232"/>
    </row>
    <row r="482" spans="1:12">
      <c r="A482" s="131" t="s">
        <v>118</v>
      </c>
      <c r="B482" s="132" t="s">
        <v>119</v>
      </c>
      <c r="C482" s="178">
        <v>4988003416.3500004</v>
      </c>
      <c r="D482" s="178">
        <v>0</v>
      </c>
      <c r="E482" s="178">
        <v>0</v>
      </c>
      <c r="F482" s="178">
        <v>4988003416.3500004</v>
      </c>
      <c r="G482" s="178">
        <v>0</v>
      </c>
      <c r="H482" s="179">
        <v>4988003416.3500004</v>
      </c>
      <c r="J482" s="243"/>
      <c r="K482" s="243"/>
      <c r="L482" s="232"/>
    </row>
    <row r="483" spans="1:12">
      <c r="A483" s="237" t="s">
        <v>122</v>
      </c>
      <c r="B483" s="238" t="s">
        <v>123</v>
      </c>
      <c r="C483" s="239">
        <v>40825599</v>
      </c>
      <c r="D483" s="239">
        <v>0</v>
      </c>
      <c r="E483" s="239">
        <v>0</v>
      </c>
      <c r="F483" s="239">
        <v>40825599</v>
      </c>
      <c r="G483" s="239">
        <v>0</v>
      </c>
      <c r="H483" s="240">
        <v>40825599</v>
      </c>
      <c r="J483" s="243"/>
      <c r="K483" s="243"/>
      <c r="L483" s="232"/>
    </row>
    <row r="484" spans="1:12">
      <c r="A484" s="317" t="s">
        <v>760</v>
      </c>
      <c r="B484" s="318" t="s">
        <v>598</v>
      </c>
      <c r="C484" s="180">
        <v>40825599</v>
      </c>
      <c r="D484" s="180">
        <v>0</v>
      </c>
      <c r="E484" s="180">
        <v>0</v>
      </c>
      <c r="F484" s="180">
        <v>40825599</v>
      </c>
      <c r="G484" s="180">
        <v>0</v>
      </c>
      <c r="H484" s="181">
        <v>40825599</v>
      </c>
      <c r="J484" s="243"/>
      <c r="K484" s="243"/>
      <c r="L484" s="232"/>
    </row>
    <row r="485" spans="1:12">
      <c r="A485" s="319" t="s">
        <v>761</v>
      </c>
      <c r="B485" s="320" t="s">
        <v>598</v>
      </c>
      <c r="C485" s="182">
        <v>40825599</v>
      </c>
      <c r="D485" s="182">
        <v>0</v>
      </c>
      <c r="E485" s="182">
        <v>0</v>
      </c>
      <c r="F485" s="182">
        <v>40825599</v>
      </c>
      <c r="G485" s="182">
        <v>0</v>
      </c>
      <c r="H485" s="183">
        <v>40825599</v>
      </c>
      <c r="J485" s="243"/>
      <c r="K485" s="243"/>
      <c r="L485" s="232"/>
    </row>
    <row r="486" spans="1:12">
      <c r="A486" s="237" t="s">
        <v>126</v>
      </c>
      <c r="B486" s="238" t="s">
        <v>127</v>
      </c>
      <c r="C486" s="239">
        <v>4947177817.3500004</v>
      </c>
      <c r="D486" s="239">
        <v>0</v>
      </c>
      <c r="E486" s="239">
        <v>0</v>
      </c>
      <c r="F486" s="239">
        <v>4947177817.3500004</v>
      </c>
      <c r="G486" s="239">
        <v>0</v>
      </c>
      <c r="H486" s="240">
        <v>4947177817.3500004</v>
      </c>
      <c r="J486" s="243"/>
      <c r="K486" s="243"/>
      <c r="L486" s="232"/>
    </row>
    <row r="487" spans="1:12">
      <c r="A487" s="317" t="s">
        <v>762</v>
      </c>
      <c r="B487" s="318" t="s">
        <v>763</v>
      </c>
      <c r="C487" s="180">
        <v>4947177817.3500004</v>
      </c>
      <c r="D487" s="180">
        <v>0</v>
      </c>
      <c r="E487" s="180">
        <v>0</v>
      </c>
      <c r="F487" s="180">
        <v>4947177817.3500004</v>
      </c>
      <c r="G487" s="180">
        <v>0</v>
      </c>
      <c r="H487" s="181">
        <v>4947177817.3500004</v>
      </c>
      <c r="J487" s="243"/>
      <c r="K487" s="243"/>
      <c r="L487" s="232"/>
    </row>
    <row r="488" spans="1:12">
      <c r="A488" s="319" t="s">
        <v>764</v>
      </c>
      <c r="B488" s="320" t="s">
        <v>763</v>
      </c>
      <c r="C488" s="182">
        <v>4947177817.3500004</v>
      </c>
      <c r="D488" s="182">
        <v>0</v>
      </c>
      <c r="E488" s="182">
        <v>0</v>
      </c>
      <c r="F488" s="182">
        <v>4947177817.3500004</v>
      </c>
      <c r="G488" s="182">
        <v>0</v>
      </c>
      <c r="H488" s="183">
        <v>4947177817.3500004</v>
      </c>
      <c r="J488" s="243"/>
      <c r="K488" s="243"/>
      <c r="L488" s="232"/>
    </row>
    <row r="489" spans="1:12">
      <c r="A489" s="131" t="s">
        <v>130</v>
      </c>
      <c r="B489" s="132" t="s">
        <v>131</v>
      </c>
      <c r="C489" s="178">
        <v>-5335091801.3500004</v>
      </c>
      <c r="D489" s="178">
        <v>0</v>
      </c>
      <c r="E489" s="178">
        <v>0</v>
      </c>
      <c r="F489" s="178">
        <v>-5335091801.3500004</v>
      </c>
      <c r="G489" s="178">
        <v>0</v>
      </c>
      <c r="H489" s="179">
        <v>-5335091801.3500004</v>
      </c>
      <c r="J489" s="243"/>
      <c r="K489" s="243"/>
      <c r="L489" s="232"/>
    </row>
    <row r="490" spans="1:12">
      <c r="A490" s="237" t="s">
        <v>134</v>
      </c>
      <c r="B490" s="238" t="s">
        <v>765</v>
      </c>
      <c r="C490" s="239">
        <v>-347088385</v>
      </c>
      <c r="D490" s="239">
        <v>0</v>
      </c>
      <c r="E490" s="239">
        <v>0</v>
      </c>
      <c r="F490" s="239">
        <v>-347088385</v>
      </c>
      <c r="G490" s="239">
        <v>0</v>
      </c>
      <c r="H490" s="240">
        <v>-347088385</v>
      </c>
      <c r="J490" s="243"/>
      <c r="K490" s="243"/>
      <c r="L490" s="232"/>
    </row>
    <row r="491" spans="1:12">
      <c r="A491" s="317" t="s">
        <v>766</v>
      </c>
      <c r="B491" s="318" t="s">
        <v>767</v>
      </c>
      <c r="C491" s="180">
        <v>-347088385</v>
      </c>
      <c r="D491" s="180">
        <v>0</v>
      </c>
      <c r="E491" s="180">
        <v>0</v>
      </c>
      <c r="F491" s="180">
        <v>-347088385</v>
      </c>
      <c r="G491" s="180">
        <v>0</v>
      </c>
      <c r="H491" s="181">
        <v>-347088385</v>
      </c>
      <c r="J491" s="243"/>
      <c r="K491" s="243"/>
      <c r="L491" s="232"/>
    </row>
    <row r="492" spans="1:12">
      <c r="A492" s="319" t="s">
        <v>768</v>
      </c>
      <c r="B492" s="320" t="s">
        <v>767</v>
      </c>
      <c r="C492" s="182">
        <v>-347088385</v>
      </c>
      <c r="D492" s="182">
        <v>0</v>
      </c>
      <c r="E492" s="182">
        <v>0</v>
      </c>
      <c r="F492" s="182">
        <v>-347088385</v>
      </c>
      <c r="G492" s="182">
        <v>0</v>
      </c>
      <c r="H492" s="183">
        <v>-347088385</v>
      </c>
      <c r="J492" s="243"/>
      <c r="K492" s="243"/>
      <c r="L492" s="232"/>
    </row>
    <row r="493" spans="1:12">
      <c r="A493" s="237" t="s">
        <v>138</v>
      </c>
      <c r="B493" s="238" t="s">
        <v>139</v>
      </c>
      <c r="C493" s="239">
        <v>-4988003416.3500004</v>
      </c>
      <c r="D493" s="239">
        <v>0</v>
      </c>
      <c r="E493" s="239">
        <v>0</v>
      </c>
      <c r="F493" s="239">
        <v>-4988003416.3500004</v>
      </c>
      <c r="G493" s="239">
        <v>0</v>
      </c>
      <c r="H493" s="240">
        <v>-4988003416.3500004</v>
      </c>
      <c r="J493" s="243"/>
      <c r="K493" s="243"/>
      <c r="L493" s="232"/>
    </row>
    <row r="494" spans="1:12">
      <c r="A494" s="317" t="s">
        <v>769</v>
      </c>
      <c r="B494" s="318" t="s">
        <v>770</v>
      </c>
      <c r="C494" s="180">
        <v>-40825599</v>
      </c>
      <c r="D494" s="180">
        <v>0</v>
      </c>
      <c r="E494" s="180">
        <v>0</v>
      </c>
      <c r="F494" s="180">
        <v>-40825599</v>
      </c>
      <c r="G494" s="180">
        <v>0</v>
      </c>
      <c r="H494" s="181">
        <v>-40825599</v>
      </c>
      <c r="J494" s="243"/>
      <c r="K494" s="243"/>
      <c r="L494" s="232"/>
    </row>
    <row r="495" spans="1:12">
      <c r="A495" s="319" t="s">
        <v>771</v>
      </c>
      <c r="B495" s="320" t="s">
        <v>770</v>
      </c>
      <c r="C495" s="182">
        <v>-40825599</v>
      </c>
      <c r="D495" s="182">
        <v>0</v>
      </c>
      <c r="E495" s="182">
        <v>0</v>
      </c>
      <c r="F495" s="182">
        <v>-40825599</v>
      </c>
      <c r="G495" s="182">
        <v>0</v>
      </c>
      <c r="H495" s="183">
        <v>-40825599</v>
      </c>
      <c r="J495" s="243"/>
      <c r="K495" s="243"/>
      <c r="L495" s="232"/>
    </row>
    <row r="496" spans="1:12">
      <c r="A496" s="317" t="s">
        <v>772</v>
      </c>
      <c r="B496" s="318" t="s">
        <v>773</v>
      </c>
      <c r="C496" s="180">
        <v>-4947177817.3500004</v>
      </c>
      <c r="D496" s="180">
        <v>0</v>
      </c>
      <c r="E496" s="180">
        <v>0</v>
      </c>
      <c r="F496" s="180">
        <v>-4947177817.3500004</v>
      </c>
      <c r="G496" s="180">
        <v>0</v>
      </c>
      <c r="H496" s="181">
        <v>-4947177817.3500004</v>
      </c>
      <c r="J496" s="243"/>
      <c r="K496" s="243"/>
      <c r="L496" s="232"/>
    </row>
    <row r="497" spans="1:12">
      <c r="A497" s="319" t="s">
        <v>774</v>
      </c>
      <c r="B497" s="320" t="s">
        <v>763</v>
      </c>
      <c r="C497" s="182">
        <v>-4947177817.3500004</v>
      </c>
      <c r="D497" s="182">
        <v>0</v>
      </c>
      <c r="E497" s="182">
        <v>0</v>
      </c>
      <c r="F497" s="182">
        <v>-4947177817.3500004</v>
      </c>
      <c r="G497" s="182">
        <v>0</v>
      </c>
      <c r="H497" s="183">
        <v>-4947177817.3500004</v>
      </c>
      <c r="J497" s="243"/>
      <c r="K497" s="243"/>
      <c r="L497" s="232"/>
    </row>
    <row r="498" spans="1:12">
      <c r="A498" s="220" t="s">
        <v>108</v>
      </c>
      <c r="B498" s="221" t="s">
        <v>109</v>
      </c>
      <c r="C498" s="222">
        <v>0</v>
      </c>
      <c r="D498" s="222">
        <v>0</v>
      </c>
      <c r="E498" s="222">
        <v>0</v>
      </c>
      <c r="F498" s="222">
        <v>0</v>
      </c>
      <c r="G498" s="222">
        <v>0</v>
      </c>
      <c r="H498" s="223">
        <v>0</v>
      </c>
      <c r="J498" s="243"/>
      <c r="K498" s="243"/>
      <c r="L498" s="232"/>
    </row>
    <row r="499" spans="1:12">
      <c r="A499" s="131" t="s">
        <v>112</v>
      </c>
      <c r="B499" s="132" t="s">
        <v>113</v>
      </c>
      <c r="C499" s="178">
        <v>33059438787.209999</v>
      </c>
      <c r="D499" s="178">
        <v>0</v>
      </c>
      <c r="E499" s="178">
        <v>0</v>
      </c>
      <c r="F499" s="178">
        <v>33059438787.209999</v>
      </c>
      <c r="G499" s="178">
        <v>0</v>
      </c>
      <c r="H499" s="179">
        <v>33059438787.209999</v>
      </c>
      <c r="J499" s="243"/>
      <c r="K499" s="243"/>
      <c r="L499" s="232"/>
    </row>
    <row r="500" spans="1:12" ht="25.5">
      <c r="A500" s="237" t="s">
        <v>116</v>
      </c>
      <c r="B500" s="238" t="s">
        <v>117</v>
      </c>
      <c r="C500" s="239">
        <v>33038051783</v>
      </c>
      <c r="D500" s="239">
        <v>0</v>
      </c>
      <c r="E500" s="239">
        <v>0</v>
      </c>
      <c r="F500" s="239">
        <v>33038051783</v>
      </c>
      <c r="G500" s="239">
        <v>0</v>
      </c>
      <c r="H500" s="240">
        <v>33038051783</v>
      </c>
      <c r="J500" s="243"/>
      <c r="K500" s="243"/>
      <c r="L500" s="232"/>
    </row>
    <row r="501" spans="1:12">
      <c r="A501" s="317" t="s">
        <v>775</v>
      </c>
      <c r="B501" s="318" t="s">
        <v>776</v>
      </c>
      <c r="C501" s="180">
        <v>33038051783</v>
      </c>
      <c r="D501" s="180">
        <v>0</v>
      </c>
      <c r="E501" s="180">
        <v>0</v>
      </c>
      <c r="F501" s="180">
        <v>33038051783</v>
      </c>
      <c r="G501" s="180">
        <v>0</v>
      </c>
      <c r="H501" s="181">
        <v>33038051783</v>
      </c>
      <c r="J501" s="243"/>
      <c r="K501" s="243"/>
      <c r="L501" s="232"/>
    </row>
    <row r="502" spans="1:12">
      <c r="A502" s="319" t="s">
        <v>777</v>
      </c>
      <c r="B502" s="320" t="s">
        <v>776</v>
      </c>
      <c r="C502" s="182">
        <v>33038051783</v>
      </c>
      <c r="D502" s="182">
        <v>0</v>
      </c>
      <c r="E502" s="182">
        <v>0</v>
      </c>
      <c r="F502" s="182">
        <v>33038051783</v>
      </c>
      <c r="G502" s="182">
        <v>0</v>
      </c>
      <c r="H502" s="183">
        <v>33038051783</v>
      </c>
      <c r="J502" s="243"/>
      <c r="K502" s="243"/>
      <c r="L502" s="232"/>
    </row>
    <row r="503" spans="1:12">
      <c r="A503" s="237" t="s">
        <v>120</v>
      </c>
      <c r="B503" s="238" t="s">
        <v>121</v>
      </c>
      <c r="C503" s="239">
        <v>21387004.210000001</v>
      </c>
      <c r="D503" s="239">
        <v>0</v>
      </c>
      <c r="E503" s="239">
        <v>0</v>
      </c>
      <c r="F503" s="239">
        <v>21387004.210000001</v>
      </c>
      <c r="G503" s="239">
        <v>0</v>
      </c>
      <c r="H503" s="240">
        <v>21387004.210000001</v>
      </c>
      <c r="J503" s="243"/>
      <c r="K503" s="243"/>
      <c r="L503" s="232"/>
    </row>
    <row r="504" spans="1:12">
      <c r="A504" s="317" t="s">
        <v>778</v>
      </c>
      <c r="B504" s="318" t="s">
        <v>779</v>
      </c>
      <c r="C504" s="180">
        <v>21387004.210000001</v>
      </c>
      <c r="D504" s="180">
        <v>0</v>
      </c>
      <c r="E504" s="180">
        <v>0</v>
      </c>
      <c r="F504" s="180">
        <v>21387004.210000001</v>
      </c>
      <c r="G504" s="180">
        <v>0</v>
      </c>
      <c r="H504" s="181">
        <v>21387004.210000001</v>
      </c>
      <c r="J504" s="243"/>
      <c r="K504" s="243"/>
      <c r="L504" s="232"/>
    </row>
    <row r="505" spans="1:12">
      <c r="A505" s="319" t="s">
        <v>780</v>
      </c>
      <c r="B505" s="320" t="s">
        <v>779</v>
      </c>
      <c r="C505" s="182">
        <v>21387004.210000001</v>
      </c>
      <c r="D505" s="182">
        <v>0</v>
      </c>
      <c r="E505" s="182">
        <v>0</v>
      </c>
      <c r="F505" s="182">
        <v>21387004.210000001</v>
      </c>
      <c r="G505" s="182">
        <v>0</v>
      </c>
      <c r="H505" s="183">
        <v>21387004.210000001</v>
      </c>
      <c r="J505" s="243"/>
      <c r="K505" s="243"/>
      <c r="L505" s="232"/>
    </row>
    <row r="506" spans="1:12">
      <c r="A506" s="131" t="s">
        <v>124</v>
      </c>
      <c r="B506" s="132" t="s">
        <v>125</v>
      </c>
      <c r="C506" s="178">
        <v>1568714125</v>
      </c>
      <c r="D506" s="178">
        <v>0</v>
      </c>
      <c r="E506" s="178">
        <v>0</v>
      </c>
      <c r="F506" s="178">
        <v>1568714125</v>
      </c>
      <c r="G506" s="178">
        <v>0</v>
      </c>
      <c r="H506" s="179">
        <v>1568714125</v>
      </c>
      <c r="J506" s="243"/>
      <c r="K506" s="243"/>
      <c r="L506" s="232"/>
    </row>
    <row r="507" spans="1:12">
      <c r="A507" s="237" t="s">
        <v>128</v>
      </c>
      <c r="B507" s="238" t="s">
        <v>129</v>
      </c>
      <c r="C507" s="239">
        <v>1568714125</v>
      </c>
      <c r="D507" s="239">
        <v>0</v>
      </c>
      <c r="E507" s="239">
        <v>0</v>
      </c>
      <c r="F507" s="239">
        <v>1568714125</v>
      </c>
      <c r="G507" s="239">
        <v>0</v>
      </c>
      <c r="H507" s="240">
        <v>1568714125</v>
      </c>
      <c r="J507" s="243"/>
      <c r="K507" s="243"/>
      <c r="L507" s="232"/>
    </row>
    <row r="508" spans="1:12">
      <c r="A508" s="317" t="s">
        <v>781</v>
      </c>
      <c r="B508" s="318" t="s">
        <v>782</v>
      </c>
      <c r="C508" s="180">
        <v>1568714125</v>
      </c>
      <c r="D508" s="180">
        <v>0</v>
      </c>
      <c r="E508" s="180">
        <v>0</v>
      </c>
      <c r="F508" s="180">
        <v>1568714125</v>
      </c>
      <c r="G508" s="180">
        <v>0</v>
      </c>
      <c r="H508" s="181">
        <v>1568714125</v>
      </c>
      <c r="J508" s="243"/>
      <c r="K508" s="243"/>
      <c r="L508" s="232"/>
    </row>
    <row r="509" spans="1:12">
      <c r="A509" s="319" t="s">
        <v>783</v>
      </c>
      <c r="B509" s="320" t="s">
        <v>782</v>
      </c>
      <c r="C509" s="182">
        <v>1568714125</v>
      </c>
      <c r="D509" s="182">
        <v>0</v>
      </c>
      <c r="E509" s="182">
        <v>0</v>
      </c>
      <c r="F509" s="182">
        <v>1568714125</v>
      </c>
      <c r="G509" s="182">
        <v>0</v>
      </c>
      <c r="H509" s="183">
        <v>1568714125</v>
      </c>
      <c r="J509" s="243"/>
      <c r="K509" s="243"/>
      <c r="L509" s="232"/>
    </row>
    <row r="510" spans="1:12">
      <c r="A510" s="131" t="s">
        <v>132</v>
      </c>
      <c r="B510" s="132" t="s">
        <v>133</v>
      </c>
      <c r="C510" s="178">
        <v>-34628152912.209999</v>
      </c>
      <c r="D510" s="178">
        <v>0</v>
      </c>
      <c r="E510" s="178">
        <v>0</v>
      </c>
      <c r="F510" s="178">
        <v>-34628152912.209999</v>
      </c>
      <c r="G510" s="178">
        <v>0</v>
      </c>
      <c r="H510" s="179">
        <v>-34628152912.209999</v>
      </c>
      <c r="J510" s="243"/>
      <c r="K510" s="243"/>
      <c r="L510" s="232"/>
    </row>
    <row r="511" spans="1:12">
      <c r="A511" s="237" t="s">
        <v>136</v>
      </c>
      <c r="B511" s="238" t="s">
        <v>137</v>
      </c>
      <c r="C511" s="239">
        <v>-33059438787.209999</v>
      </c>
      <c r="D511" s="239">
        <v>0</v>
      </c>
      <c r="E511" s="239">
        <v>0</v>
      </c>
      <c r="F511" s="239">
        <v>-33059438787.209999</v>
      </c>
      <c r="G511" s="239">
        <v>0</v>
      </c>
      <c r="H511" s="240">
        <v>-33059438787.209999</v>
      </c>
      <c r="J511" s="243"/>
      <c r="K511" s="243"/>
      <c r="L511" s="232"/>
    </row>
    <row r="512" spans="1:12">
      <c r="A512" s="317" t="s">
        <v>784</v>
      </c>
      <c r="B512" s="318" t="s">
        <v>785</v>
      </c>
      <c r="C512" s="180">
        <v>-33038051783</v>
      </c>
      <c r="D512" s="180">
        <v>0</v>
      </c>
      <c r="E512" s="180">
        <v>0</v>
      </c>
      <c r="F512" s="180">
        <v>-33038051783</v>
      </c>
      <c r="G512" s="180">
        <v>0</v>
      </c>
      <c r="H512" s="181">
        <v>-33038051783</v>
      </c>
      <c r="J512" s="243"/>
      <c r="K512" s="243"/>
      <c r="L512" s="232"/>
    </row>
    <row r="513" spans="1:12">
      <c r="A513" s="327" t="s">
        <v>786</v>
      </c>
      <c r="B513" s="321" t="s">
        <v>785</v>
      </c>
      <c r="C513" s="322">
        <v>-33038051783</v>
      </c>
      <c r="D513" s="322">
        <v>0</v>
      </c>
      <c r="E513" s="322">
        <v>0</v>
      </c>
      <c r="F513" s="322">
        <v>-33038051783</v>
      </c>
      <c r="G513" s="322">
        <v>0</v>
      </c>
      <c r="H513" s="328">
        <v>-33038051783</v>
      </c>
      <c r="J513" s="243"/>
      <c r="K513" s="243"/>
      <c r="L513" s="232"/>
    </row>
    <row r="514" spans="1:12">
      <c r="A514" s="329" t="s">
        <v>787</v>
      </c>
      <c r="B514" s="323" t="s">
        <v>788</v>
      </c>
      <c r="C514" s="324">
        <v>-21387004.210000001</v>
      </c>
      <c r="D514" s="324">
        <v>0</v>
      </c>
      <c r="E514" s="324">
        <v>0</v>
      </c>
      <c r="F514" s="324">
        <v>-21387004.210000001</v>
      </c>
      <c r="G514" s="324">
        <v>0</v>
      </c>
      <c r="H514" s="330">
        <v>-21387004.210000001</v>
      </c>
      <c r="J514" s="243"/>
      <c r="K514" s="243"/>
      <c r="L514" s="232"/>
    </row>
    <row r="515" spans="1:12">
      <c r="A515" s="327" t="s">
        <v>789</v>
      </c>
      <c r="B515" s="321" t="s">
        <v>788</v>
      </c>
      <c r="C515" s="322">
        <v>-21387004.210000001</v>
      </c>
      <c r="D515" s="322">
        <v>0</v>
      </c>
      <c r="E515" s="322">
        <v>0</v>
      </c>
      <c r="F515" s="322">
        <v>-21387004.210000001</v>
      </c>
      <c r="G515" s="322">
        <v>0</v>
      </c>
      <c r="H515" s="328">
        <v>-21387004.210000001</v>
      </c>
      <c r="J515" s="243"/>
      <c r="K515" s="243"/>
      <c r="L515" s="232"/>
    </row>
    <row r="516" spans="1:12">
      <c r="A516" s="331" t="s">
        <v>140</v>
      </c>
      <c r="B516" s="325" t="s">
        <v>141</v>
      </c>
      <c r="C516" s="326">
        <v>-1568714125</v>
      </c>
      <c r="D516" s="326">
        <v>0</v>
      </c>
      <c r="E516" s="326">
        <v>0</v>
      </c>
      <c r="F516" s="326">
        <v>-1568714125</v>
      </c>
      <c r="G516" s="326">
        <v>0</v>
      </c>
      <c r="H516" s="332">
        <v>-1568714125</v>
      </c>
      <c r="J516" s="243"/>
      <c r="K516" s="243"/>
      <c r="L516" s="232"/>
    </row>
    <row r="517" spans="1:12">
      <c r="A517" s="329" t="s">
        <v>790</v>
      </c>
      <c r="B517" s="323" t="s">
        <v>791</v>
      </c>
      <c r="C517" s="324">
        <v>-1568714125</v>
      </c>
      <c r="D517" s="324">
        <v>0</v>
      </c>
      <c r="E517" s="324">
        <v>0</v>
      </c>
      <c r="F517" s="324">
        <v>-1568714125</v>
      </c>
      <c r="G517" s="324">
        <v>0</v>
      </c>
      <c r="H517" s="330">
        <v>-1568714125</v>
      </c>
      <c r="J517" s="243"/>
      <c r="K517" s="243"/>
      <c r="L517" s="232"/>
    </row>
    <row r="518" spans="1:12" ht="13.5" thickBot="1">
      <c r="A518" s="333" t="s">
        <v>792</v>
      </c>
      <c r="B518" s="334" t="s">
        <v>782</v>
      </c>
      <c r="C518" s="335">
        <v>-1568714125</v>
      </c>
      <c r="D518" s="335">
        <v>0</v>
      </c>
      <c r="E518" s="335">
        <v>0</v>
      </c>
      <c r="F518" s="335">
        <v>-1568714125</v>
      </c>
      <c r="G518" s="335">
        <v>0</v>
      </c>
      <c r="H518" s="336">
        <v>-1568714125</v>
      </c>
      <c r="J518" s="243"/>
      <c r="K518" s="243"/>
      <c r="L518" s="232"/>
    </row>
    <row r="519" spans="1:12">
      <c r="I519" s="233"/>
      <c r="J519" s="243"/>
      <c r="K519" s="243"/>
      <c r="L519" s="243"/>
    </row>
    <row r="520" spans="1:12">
      <c r="I520" s="233"/>
      <c r="J520" s="243"/>
      <c r="K520" s="243"/>
      <c r="L520" s="243"/>
    </row>
    <row r="521" spans="1:12">
      <c r="I521" s="233"/>
      <c r="J521" s="243"/>
      <c r="K521" s="243"/>
      <c r="L521" s="243"/>
    </row>
    <row r="522" spans="1:12">
      <c r="I522" s="233"/>
      <c r="J522" s="243"/>
      <c r="K522" s="243"/>
      <c r="L522" s="243"/>
    </row>
    <row r="523" spans="1:12">
      <c r="I523" s="233"/>
      <c r="J523" s="243"/>
      <c r="K523" s="243"/>
      <c r="L523" s="243"/>
    </row>
    <row r="524" spans="1:12">
      <c r="I524" s="233"/>
      <c r="J524" s="243"/>
      <c r="K524" s="243"/>
      <c r="L524" s="243"/>
    </row>
    <row r="525" spans="1:12">
      <c r="I525" s="233"/>
      <c r="J525" s="243"/>
      <c r="K525" s="243"/>
      <c r="L525" s="243"/>
    </row>
    <row r="526" spans="1:12">
      <c r="I526" s="233"/>
      <c r="J526" s="243"/>
      <c r="K526" s="243"/>
      <c r="L526" s="243"/>
    </row>
    <row r="527" spans="1:12">
      <c r="I527" s="233"/>
      <c r="J527" s="243"/>
      <c r="K527" s="243"/>
      <c r="L527" s="243"/>
    </row>
    <row r="528" spans="1:12">
      <c r="I528" s="233"/>
      <c r="J528" s="243"/>
      <c r="K528" s="243"/>
      <c r="L528" s="243"/>
    </row>
    <row r="529" spans="9:12">
      <c r="I529" s="233"/>
      <c r="J529" s="243"/>
      <c r="K529" s="243"/>
      <c r="L529" s="243"/>
    </row>
    <row r="530" spans="9:12">
      <c r="I530" s="233"/>
      <c r="J530" s="243"/>
      <c r="K530" s="243"/>
      <c r="L530" s="243"/>
    </row>
    <row r="531" spans="9:12">
      <c r="I531" s="233"/>
      <c r="J531" s="243"/>
      <c r="K531" s="243"/>
      <c r="L531" s="243"/>
    </row>
    <row r="532" spans="9:12">
      <c r="I532" s="233"/>
      <c r="J532" s="243"/>
      <c r="K532" s="243"/>
      <c r="L532" s="243"/>
    </row>
    <row r="533" spans="9:12">
      <c r="I533" s="233"/>
      <c r="J533" s="243"/>
      <c r="K533" s="243"/>
      <c r="L533" s="243"/>
    </row>
    <row r="534" spans="9:12">
      <c r="I534" s="233"/>
      <c r="J534" s="243"/>
      <c r="K534" s="243"/>
      <c r="L534" s="243"/>
    </row>
    <row r="535" spans="9:12">
      <c r="I535" s="233"/>
      <c r="J535" s="243"/>
      <c r="K535" s="243"/>
      <c r="L535" s="243"/>
    </row>
    <row r="536" spans="9:12">
      <c r="I536" s="233"/>
      <c r="J536" s="243"/>
      <c r="K536" s="243"/>
      <c r="L536" s="243"/>
    </row>
    <row r="537" spans="9:12">
      <c r="I537" s="233"/>
      <c r="J537" s="243"/>
      <c r="K537" s="243"/>
      <c r="L537" s="243"/>
    </row>
    <row r="538" spans="9:12">
      <c r="I538" s="233"/>
      <c r="J538" s="243"/>
      <c r="K538" s="243"/>
      <c r="L538" s="243"/>
    </row>
    <row r="539" spans="9:12">
      <c r="I539" s="233"/>
      <c r="J539" s="243"/>
      <c r="K539" s="243"/>
      <c r="L539" s="243"/>
    </row>
    <row r="540" spans="9:12">
      <c r="I540" s="233"/>
      <c r="J540" s="243"/>
      <c r="K540" s="243"/>
      <c r="L540" s="243"/>
    </row>
    <row r="541" spans="9:12">
      <c r="I541" s="233"/>
      <c r="J541" s="243"/>
      <c r="K541" s="243"/>
      <c r="L541" s="243"/>
    </row>
    <row r="542" spans="9:12">
      <c r="I542" s="233"/>
      <c r="J542" s="243"/>
      <c r="K542" s="243"/>
      <c r="L542" s="243"/>
    </row>
    <row r="543" spans="9:12">
      <c r="I543" s="233"/>
      <c r="J543" s="243"/>
      <c r="K543" s="243"/>
      <c r="L543" s="243"/>
    </row>
    <row r="544" spans="9:12">
      <c r="I544" s="233"/>
      <c r="J544" s="243"/>
      <c r="K544" s="243"/>
      <c r="L544" s="243"/>
    </row>
    <row r="545" spans="9:12">
      <c r="I545" s="233"/>
      <c r="J545" s="243"/>
      <c r="K545" s="243"/>
      <c r="L545" s="243"/>
    </row>
    <row r="546" spans="9:12">
      <c r="I546" s="233"/>
      <c r="J546" s="243"/>
      <c r="K546" s="243"/>
      <c r="L546" s="243"/>
    </row>
    <row r="547" spans="9:12">
      <c r="I547" s="233"/>
      <c r="J547" s="243"/>
      <c r="K547" s="243"/>
      <c r="L547" s="243"/>
    </row>
    <row r="548" spans="9:12">
      <c r="I548" s="233"/>
      <c r="J548" s="243"/>
      <c r="K548" s="243"/>
      <c r="L548" s="243"/>
    </row>
    <row r="549" spans="9:12">
      <c r="I549" s="233"/>
      <c r="J549" s="243"/>
      <c r="K549" s="243"/>
      <c r="L549" s="243"/>
    </row>
    <row r="550" spans="9:12">
      <c r="I550" s="233"/>
      <c r="J550" s="243"/>
      <c r="K550" s="243"/>
      <c r="L550" s="243"/>
    </row>
    <row r="551" spans="9:12">
      <c r="I551" s="233"/>
      <c r="J551" s="243"/>
      <c r="K551" s="243"/>
      <c r="L551" s="243"/>
    </row>
    <row r="552" spans="9:12">
      <c r="I552" s="233"/>
      <c r="J552" s="243"/>
      <c r="K552" s="243"/>
      <c r="L552" s="243"/>
    </row>
    <row r="553" spans="9:12">
      <c r="I553" s="233"/>
      <c r="J553" s="243"/>
      <c r="K553" s="243"/>
      <c r="L553" s="243"/>
    </row>
    <row r="554" spans="9:12">
      <c r="I554" s="233"/>
      <c r="J554" s="243"/>
      <c r="K554" s="243"/>
      <c r="L554" s="243"/>
    </row>
    <row r="555" spans="9:12">
      <c r="I555" s="233"/>
      <c r="J555" s="243"/>
      <c r="K555" s="243"/>
      <c r="L555" s="243"/>
    </row>
    <row r="556" spans="9:12">
      <c r="I556" s="233"/>
      <c r="J556" s="243"/>
      <c r="K556" s="243"/>
      <c r="L556" s="243"/>
    </row>
    <row r="557" spans="9:12">
      <c r="I557" s="233"/>
      <c r="J557" s="243"/>
      <c r="K557" s="243"/>
      <c r="L557" s="243"/>
    </row>
    <row r="558" spans="9:12">
      <c r="I558" s="233"/>
      <c r="J558" s="243"/>
      <c r="K558" s="243"/>
      <c r="L558" s="243"/>
    </row>
    <row r="559" spans="9:12">
      <c r="I559" s="233"/>
      <c r="J559" s="243"/>
      <c r="K559" s="243"/>
      <c r="L559" s="243"/>
    </row>
    <row r="560" spans="9:12">
      <c r="I560" s="233"/>
      <c r="J560" s="243"/>
      <c r="K560" s="243"/>
      <c r="L560" s="243"/>
    </row>
    <row r="561" spans="9:12">
      <c r="I561" s="233"/>
      <c r="J561" s="243"/>
      <c r="K561" s="243"/>
      <c r="L561" s="243"/>
    </row>
    <row r="562" spans="9:12">
      <c r="I562" s="233"/>
      <c r="J562" s="243"/>
      <c r="K562" s="243"/>
      <c r="L562" s="243"/>
    </row>
    <row r="563" spans="9:12">
      <c r="I563" s="233"/>
      <c r="J563" s="243"/>
      <c r="K563" s="243"/>
      <c r="L563" s="243"/>
    </row>
    <row r="564" spans="9:12">
      <c r="I564" s="233"/>
      <c r="J564" s="243"/>
      <c r="K564" s="243"/>
      <c r="L564" s="243"/>
    </row>
    <row r="565" spans="9:12">
      <c r="I565" s="233"/>
      <c r="J565" s="243"/>
      <c r="K565" s="243"/>
      <c r="L565" s="243"/>
    </row>
    <row r="566" spans="9:12">
      <c r="I566" s="233"/>
      <c r="J566" s="243"/>
      <c r="K566" s="243"/>
      <c r="L566" s="243"/>
    </row>
    <row r="567" spans="9:12">
      <c r="I567" s="233"/>
      <c r="J567" s="243"/>
      <c r="K567" s="243"/>
      <c r="L567" s="243"/>
    </row>
    <row r="568" spans="9:12">
      <c r="I568" s="233"/>
      <c r="J568" s="243"/>
      <c r="K568" s="243"/>
      <c r="L568" s="243"/>
    </row>
    <row r="569" spans="9:12">
      <c r="I569" s="233"/>
      <c r="J569" s="243"/>
      <c r="K569" s="243"/>
      <c r="L569" s="243"/>
    </row>
    <row r="570" spans="9:12">
      <c r="I570" s="233"/>
      <c r="J570" s="243"/>
      <c r="K570" s="243"/>
      <c r="L570" s="243"/>
    </row>
    <row r="571" spans="9:12">
      <c r="I571" s="233"/>
      <c r="J571" s="243"/>
      <c r="K571" s="243"/>
      <c r="L571" s="243"/>
    </row>
    <row r="572" spans="9:12">
      <c r="I572" s="233"/>
      <c r="J572" s="243"/>
      <c r="K572" s="243"/>
      <c r="L572" s="243"/>
    </row>
    <row r="573" spans="9:12">
      <c r="I573" s="233"/>
      <c r="J573" s="243"/>
      <c r="K573" s="243"/>
      <c r="L573" s="243"/>
    </row>
    <row r="574" spans="9:12">
      <c r="I574" s="233"/>
      <c r="J574" s="243"/>
      <c r="K574" s="243"/>
      <c r="L574" s="243"/>
    </row>
    <row r="575" spans="9:12">
      <c r="I575" s="233"/>
      <c r="J575" s="243"/>
      <c r="K575" s="243"/>
      <c r="L575" s="243"/>
    </row>
    <row r="576" spans="9:12">
      <c r="I576" s="233"/>
      <c r="J576" s="243"/>
      <c r="K576" s="243"/>
      <c r="L576" s="243"/>
    </row>
    <row r="577" spans="9:12">
      <c r="I577" s="233"/>
      <c r="J577" s="243"/>
      <c r="K577" s="243"/>
      <c r="L577" s="243"/>
    </row>
    <row r="578" spans="9:12">
      <c r="J578" s="243"/>
      <c r="K578" s="243"/>
      <c r="L578" s="243"/>
    </row>
    <row r="579" spans="9:12">
      <c r="J579" s="243"/>
      <c r="K579" s="243"/>
      <c r="L579" s="243"/>
    </row>
    <row r="580" spans="9:12">
      <c r="J580" s="243"/>
      <c r="K580" s="243"/>
      <c r="L580" s="243"/>
    </row>
    <row r="581" spans="9:12">
      <c r="J581" s="243"/>
      <c r="K581" s="243"/>
      <c r="L581" s="243"/>
    </row>
    <row r="582" spans="9:12">
      <c r="J582" s="243"/>
      <c r="K582" s="243"/>
      <c r="L582" s="243"/>
    </row>
    <row r="583" spans="9:12">
      <c r="J583" s="243"/>
      <c r="K583" s="243"/>
      <c r="L583" s="243"/>
    </row>
    <row r="584" spans="9:12">
      <c r="J584" s="243"/>
      <c r="K584" s="243"/>
      <c r="L584" s="243"/>
    </row>
    <row r="585" spans="9:12">
      <c r="J585" s="246"/>
      <c r="K585" s="246"/>
      <c r="L585" s="243"/>
    </row>
    <row r="586" spans="9:12">
      <c r="J586" s="246"/>
      <c r="K586" s="246"/>
      <c r="L586" s="243"/>
    </row>
    <row r="587" spans="9:12">
      <c r="J587" s="246"/>
      <c r="K587" s="246"/>
      <c r="L587" s="243"/>
    </row>
    <row r="588" spans="9:12">
      <c r="J588" s="246"/>
      <c r="K588" s="246"/>
      <c r="L588" s="243"/>
    </row>
    <row r="589" spans="9:12">
      <c r="J589" s="246"/>
      <c r="K589" s="246"/>
      <c r="L589" s="243"/>
    </row>
    <row r="590" spans="9:12">
      <c r="J590" s="246"/>
      <c r="K590" s="246"/>
      <c r="L590" s="243"/>
    </row>
    <row r="591" spans="9:12">
      <c r="J591" s="246"/>
      <c r="K591" s="246"/>
      <c r="L591" s="243"/>
    </row>
    <row r="592" spans="9:12">
      <c r="J592" s="246"/>
      <c r="K592" s="246"/>
      <c r="L592" s="243"/>
    </row>
    <row r="593" spans="10:12">
      <c r="J593" s="246"/>
      <c r="K593" s="246"/>
      <c r="L593" s="243"/>
    </row>
    <row r="594" spans="10:12">
      <c r="J594" s="246"/>
      <c r="K594" s="246"/>
      <c r="L594" s="243"/>
    </row>
    <row r="595" spans="10:12">
      <c r="J595" s="246"/>
      <c r="K595" s="246"/>
      <c r="L595" s="243"/>
    </row>
    <row r="596" spans="10:12">
      <c r="J596" s="246"/>
      <c r="K596" s="246"/>
      <c r="L596" s="243"/>
    </row>
    <row r="597" spans="10:12">
      <c r="J597" s="246"/>
      <c r="K597" s="246"/>
      <c r="L597" s="243"/>
    </row>
    <row r="598" spans="10:12">
      <c r="J598" s="246"/>
      <c r="K598" s="246"/>
      <c r="L598" s="243"/>
    </row>
    <row r="599" spans="10:12">
      <c r="J599" s="246"/>
      <c r="K599" s="246"/>
      <c r="L599" s="243"/>
    </row>
    <row r="600" spans="10:12">
      <c r="J600" s="246"/>
      <c r="K600" s="246"/>
      <c r="L600" s="243"/>
    </row>
    <row r="601" spans="10:12">
      <c r="J601" s="246"/>
      <c r="K601" s="246"/>
      <c r="L601" s="243"/>
    </row>
    <row r="602" spans="10:12">
      <c r="J602" s="246"/>
      <c r="K602" s="246"/>
      <c r="L602" s="243"/>
    </row>
    <row r="603" spans="10:12">
      <c r="J603" s="246"/>
      <c r="K603" s="246"/>
      <c r="L603" s="243"/>
    </row>
    <row r="604" spans="10:12">
      <c r="J604" s="246"/>
      <c r="K604" s="246"/>
      <c r="L604" s="243"/>
    </row>
    <row r="605" spans="10:12">
      <c r="J605" s="246"/>
      <c r="K605" s="246"/>
      <c r="L605" s="243"/>
    </row>
    <row r="606" spans="10:12">
      <c r="J606" s="246"/>
      <c r="K606" s="246"/>
      <c r="L606" s="243"/>
    </row>
    <row r="607" spans="10:12">
      <c r="J607" s="246"/>
      <c r="K607" s="246"/>
      <c r="L607" s="243"/>
    </row>
    <row r="608" spans="10:12">
      <c r="J608" s="246"/>
      <c r="K608" s="246"/>
      <c r="L608" s="243"/>
    </row>
    <row r="609" spans="10:12">
      <c r="J609" s="246"/>
      <c r="K609" s="246"/>
      <c r="L609" s="243"/>
    </row>
    <row r="610" spans="10:12">
      <c r="J610" s="246"/>
      <c r="K610" s="246"/>
      <c r="L610" s="243"/>
    </row>
    <row r="611" spans="10:12">
      <c r="J611" s="246"/>
      <c r="K611" s="246"/>
      <c r="L611" s="243"/>
    </row>
    <row r="612" spans="10:12">
      <c r="J612" s="246"/>
      <c r="K612" s="246"/>
      <c r="L612" s="243"/>
    </row>
    <row r="613" spans="10:12">
      <c r="J613" s="246"/>
      <c r="K613" s="246"/>
      <c r="L613" s="243"/>
    </row>
    <row r="614" spans="10:12">
      <c r="J614" s="246"/>
      <c r="K614" s="246"/>
      <c r="L614" s="243"/>
    </row>
    <row r="615" spans="10:12">
      <c r="J615" s="246"/>
      <c r="K615" s="246"/>
      <c r="L615" s="243"/>
    </row>
    <row r="616" spans="10:12">
      <c r="J616" s="246"/>
      <c r="K616" s="246"/>
      <c r="L616" s="243"/>
    </row>
    <row r="617" spans="10:12">
      <c r="J617" s="246"/>
      <c r="K617" s="246"/>
      <c r="L617" s="243"/>
    </row>
    <row r="618" spans="10:12">
      <c r="J618" s="246"/>
      <c r="K618" s="246"/>
      <c r="L618" s="243"/>
    </row>
    <row r="619" spans="10:12">
      <c r="J619" s="246"/>
      <c r="K619" s="246"/>
      <c r="L619" s="243"/>
    </row>
    <row r="620" spans="10:12">
      <c r="J620" s="246"/>
      <c r="K620" s="246"/>
      <c r="L620" s="243"/>
    </row>
    <row r="621" spans="10:12">
      <c r="J621" s="246"/>
      <c r="K621" s="246"/>
      <c r="L621" s="243"/>
    </row>
    <row r="622" spans="10:12">
      <c r="J622" s="246"/>
      <c r="K622" s="246"/>
      <c r="L622" s="243"/>
    </row>
    <row r="623" spans="10:12">
      <c r="J623" s="246"/>
      <c r="K623" s="246"/>
      <c r="L623" s="243"/>
    </row>
    <row r="624" spans="10:12">
      <c r="J624" s="246"/>
      <c r="K624" s="246"/>
      <c r="L624" s="243"/>
    </row>
    <row r="625" spans="10:12">
      <c r="J625" s="246"/>
      <c r="K625" s="246"/>
      <c r="L625" s="243"/>
    </row>
    <row r="626" spans="10:12">
      <c r="J626" s="246"/>
      <c r="K626" s="246"/>
      <c r="L626" s="243"/>
    </row>
    <row r="627" spans="10:12">
      <c r="J627" s="246"/>
      <c r="K627" s="246"/>
      <c r="L627" s="243"/>
    </row>
    <row r="628" spans="10:12">
      <c r="J628" s="246"/>
      <c r="K628" s="246"/>
      <c r="L628" s="243"/>
    </row>
    <row r="629" spans="10:12">
      <c r="J629" s="246"/>
      <c r="K629" s="246"/>
      <c r="L629" s="243"/>
    </row>
    <row r="630" spans="10:12">
      <c r="J630" s="246"/>
      <c r="K630" s="246"/>
      <c r="L630" s="243"/>
    </row>
    <row r="631" spans="10:12">
      <c r="J631" s="246"/>
      <c r="K631" s="246"/>
      <c r="L631" s="243"/>
    </row>
    <row r="632" spans="10:12">
      <c r="J632" s="246"/>
      <c r="K632" s="246"/>
      <c r="L632" s="243"/>
    </row>
    <row r="633" spans="10:12">
      <c r="J633" s="246"/>
      <c r="K633" s="246"/>
      <c r="L633" s="243"/>
    </row>
    <row r="634" spans="10:12">
      <c r="J634" s="246"/>
      <c r="K634" s="246"/>
      <c r="L634" s="243"/>
    </row>
    <row r="635" spans="10:12">
      <c r="J635" s="246"/>
      <c r="K635" s="246"/>
      <c r="L635" s="243"/>
    </row>
    <row r="636" spans="10:12">
      <c r="J636" s="246"/>
      <c r="K636" s="246"/>
      <c r="L636" s="243"/>
    </row>
    <row r="637" spans="10:12">
      <c r="J637" s="246"/>
      <c r="K637" s="246"/>
      <c r="L637" s="243"/>
    </row>
    <row r="638" spans="10:12">
      <c r="J638" s="246"/>
      <c r="K638" s="246"/>
      <c r="L638" s="243"/>
    </row>
    <row r="639" spans="10:12">
      <c r="J639" s="246"/>
      <c r="K639" s="246"/>
      <c r="L639" s="243"/>
    </row>
    <row r="640" spans="10:12">
      <c r="J640" s="246"/>
      <c r="K640" s="246"/>
      <c r="L640" s="243"/>
    </row>
    <row r="641" spans="10:12">
      <c r="J641" s="246"/>
      <c r="K641" s="246"/>
      <c r="L641" s="243"/>
    </row>
    <row r="642" spans="10:12">
      <c r="J642" s="246"/>
      <c r="K642" s="246"/>
      <c r="L642" s="243"/>
    </row>
    <row r="643" spans="10:12">
      <c r="J643" s="246"/>
      <c r="K643" s="246"/>
      <c r="L643" s="243"/>
    </row>
    <row r="644" spans="10:12">
      <c r="J644" s="246"/>
      <c r="K644" s="246"/>
      <c r="L644" s="243"/>
    </row>
    <row r="645" spans="10:12">
      <c r="J645" s="246"/>
      <c r="K645" s="246"/>
      <c r="L645" s="243"/>
    </row>
    <row r="646" spans="10:12">
      <c r="J646" s="246"/>
      <c r="K646" s="246"/>
      <c r="L646" s="243"/>
    </row>
    <row r="647" spans="10:12">
      <c r="J647" s="246"/>
      <c r="K647" s="246"/>
      <c r="L647" s="243"/>
    </row>
    <row r="648" spans="10:12">
      <c r="J648" s="246"/>
      <c r="K648" s="246"/>
      <c r="L648" s="243"/>
    </row>
    <row r="649" spans="10:12">
      <c r="J649" s="246"/>
      <c r="K649" s="246"/>
      <c r="L649" s="243"/>
    </row>
    <row r="650" spans="10:12">
      <c r="J650" s="246"/>
      <c r="K650" s="246"/>
      <c r="L650" s="243"/>
    </row>
    <row r="651" spans="10:12">
      <c r="J651" s="246"/>
      <c r="K651" s="246"/>
      <c r="L651" s="243"/>
    </row>
    <row r="652" spans="10:12">
      <c r="J652" s="246"/>
      <c r="K652" s="246"/>
      <c r="L652" s="243"/>
    </row>
    <row r="653" spans="10:12">
      <c r="J653" s="246"/>
      <c r="K653" s="246"/>
      <c r="L653" s="243"/>
    </row>
    <row r="654" spans="10:12">
      <c r="J654" s="246"/>
      <c r="K654" s="246"/>
      <c r="L654" s="243"/>
    </row>
    <row r="655" spans="10:12">
      <c r="J655" s="246"/>
      <c r="K655" s="246"/>
      <c r="L655" s="243"/>
    </row>
    <row r="656" spans="10:12">
      <c r="J656" s="246"/>
      <c r="K656" s="246"/>
      <c r="L656" s="243"/>
    </row>
    <row r="657" spans="10:12">
      <c r="J657" s="246"/>
      <c r="K657" s="246"/>
      <c r="L657" s="243"/>
    </row>
    <row r="658" spans="10:12">
      <c r="J658" s="246"/>
      <c r="K658" s="246"/>
      <c r="L658" s="243"/>
    </row>
    <row r="659" spans="10:12">
      <c r="J659" s="246"/>
      <c r="K659" s="246"/>
      <c r="L659" s="243"/>
    </row>
    <row r="660" spans="10:12">
      <c r="J660" s="246"/>
      <c r="K660" s="246"/>
      <c r="L660" s="243"/>
    </row>
    <row r="661" spans="10:12">
      <c r="J661" s="246"/>
      <c r="K661" s="246"/>
      <c r="L661" s="243"/>
    </row>
    <row r="662" spans="10:12">
      <c r="J662" s="246"/>
      <c r="K662" s="246"/>
      <c r="L662" s="243"/>
    </row>
    <row r="663" spans="10:12">
      <c r="J663" s="246"/>
      <c r="K663" s="246"/>
      <c r="L663" s="243"/>
    </row>
    <row r="664" spans="10:12">
      <c r="J664" s="246"/>
      <c r="K664" s="246"/>
      <c r="L664" s="243"/>
    </row>
    <row r="665" spans="10:12">
      <c r="J665" s="246"/>
      <c r="K665" s="246"/>
      <c r="L665" s="243"/>
    </row>
    <row r="666" spans="10:12">
      <c r="J666" s="246"/>
      <c r="K666" s="246"/>
      <c r="L666" s="243"/>
    </row>
    <row r="667" spans="10:12">
      <c r="J667" s="246"/>
      <c r="K667" s="246"/>
      <c r="L667" s="243"/>
    </row>
    <row r="668" spans="10:12">
      <c r="J668" s="246"/>
      <c r="K668" s="246"/>
      <c r="L668" s="243"/>
    </row>
    <row r="669" spans="10:12">
      <c r="J669" s="246"/>
      <c r="K669" s="246"/>
      <c r="L669" s="243"/>
    </row>
    <row r="670" spans="10:12">
      <c r="J670" s="246"/>
      <c r="K670" s="246"/>
      <c r="L670" s="243"/>
    </row>
    <row r="671" spans="10:12">
      <c r="J671" s="246"/>
      <c r="K671" s="246"/>
      <c r="L671" s="243"/>
    </row>
    <row r="672" spans="10:12">
      <c r="J672" s="246"/>
      <c r="K672" s="246"/>
      <c r="L672" s="243"/>
    </row>
    <row r="673" spans="10:12">
      <c r="J673" s="246"/>
      <c r="K673" s="246"/>
      <c r="L673" s="243"/>
    </row>
    <row r="674" spans="10:12">
      <c r="J674" s="246"/>
      <c r="K674" s="246"/>
      <c r="L674" s="243"/>
    </row>
    <row r="675" spans="10:12">
      <c r="J675" s="233"/>
      <c r="K675" s="233"/>
    </row>
    <row r="676" spans="10:12">
      <c r="J676" s="233"/>
      <c r="K676" s="233"/>
    </row>
    <row r="677" spans="10:12">
      <c r="J677" s="233"/>
      <c r="K677" s="233"/>
    </row>
    <row r="678" spans="10:12">
      <c r="J678" s="233"/>
      <c r="K678" s="233"/>
    </row>
    <row r="679" spans="10:12">
      <c r="J679" s="233"/>
      <c r="K679" s="233"/>
    </row>
    <row r="680" spans="10:12">
      <c r="J680" s="233"/>
      <c r="K680" s="233"/>
    </row>
    <row r="681" spans="10:12">
      <c r="J681" s="233"/>
      <c r="K681" s="233"/>
    </row>
    <row r="682" spans="10:12">
      <c r="J682" s="233"/>
      <c r="K682" s="233"/>
    </row>
    <row r="683" spans="10:12">
      <c r="J683" s="233"/>
      <c r="K683" s="233"/>
    </row>
    <row r="684" spans="10:12">
      <c r="J684" s="233"/>
      <c r="K684" s="233"/>
    </row>
    <row r="685" spans="10:12">
      <c r="J685" s="233"/>
      <c r="K685" s="233"/>
    </row>
    <row r="686" spans="10:12">
      <c r="J686" s="233"/>
      <c r="K686" s="233"/>
    </row>
    <row r="687" spans="10:12">
      <c r="J687" s="233"/>
      <c r="K687" s="233"/>
    </row>
    <row r="688" spans="10:12">
      <c r="J688" s="233"/>
      <c r="K688" s="233"/>
    </row>
    <row r="689" spans="10:11">
      <c r="J689" s="233"/>
      <c r="K689" s="233"/>
    </row>
    <row r="690" spans="10:11">
      <c r="J690" s="233"/>
      <c r="K690" s="233"/>
    </row>
    <row r="691" spans="10:11">
      <c r="J691" s="233"/>
      <c r="K691" s="233"/>
    </row>
    <row r="692" spans="10:11">
      <c r="J692" s="233"/>
      <c r="K692" s="233"/>
    </row>
    <row r="693" spans="10:11">
      <c r="J693" s="233"/>
      <c r="K693" s="233"/>
    </row>
    <row r="694" spans="10:11">
      <c r="J694" s="233"/>
      <c r="K694" s="233"/>
    </row>
    <row r="695" spans="10:11">
      <c r="J695" s="233"/>
      <c r="K695" s="233"/>
    </row>
    <row r="696" spans="10:11">
      <c r="J696" s="233"/>
      <c r="K696" s="233"/>
    </row>
    <row r="697" spans="10:11">
      <c r="J697" s="233"/>
      <c r="K697" s="233"/>
    </row>
    <row r="698" spans="10:11">
      <c r="J698" s="233"/>
      <c r="K698" s="233"/>
    </row>
    <row r="699" spans="10:11">
      <c r="J699" s="233"/>
      <c r="K699" s="233"/>
    </row>
    <row r="700" spans="10:11">
      <c r="J700" s="233"/>
      <c r="K700" s="233"/>
    </row>
    <row r="701" spans="10:11">
      <c r="J701" s="233"/>
      <c r="K701" s="233"/>
    </row>
    <row r="702" spans="10:11">
      <c r="J702" s="233"/>
      <c r="K702" s="233"/>
    </row>
    <row r="703" spans="10:11">
      <c r="J703" s="233"/>
      <c r="K703" s="233"/>
    </row>
    <row r="704" spans="10:11">
      <c r="J704" s="233"/>
      <c r="K704" s="233"/>
    </row>
    <row r="705" spans="10:11">
      <c r="J705" s="233"/>
      <c r="K705" s="233"/>
    </row>
    <row r="706" spans="10:11">
      <c r="J706" s="233"/>
      <c r="K706" s="233"/>
    </row>
    <row r="707" spans="10:11">
      <c r="J707" s="233"/>
      <c r="K707" s="233"/>
    </row>
    <row r="708" spans="10:11">
      <c r="J708" s="233"/>
      <c r="K708" s="233"/>
    </row>
    <row r="709" spans="10:11">
      <c r="J709" s="233"/>
      <c r="K709" s="233"/>
    </row>
    <row r="710" spans="10:11">
      <c r="J710" s="233"/>
      <c r="K710" s="233"/>
    </row>
    <row r="711" spans="10:11">
      <c r="J711" s="233"/>
      <c r="K711" s="233"/>
    </row>
    <row r="712" spans="10:11">
      <c r="J712" s="233"/>
      <c r="K712" s="233"/>
    </row>
    <row r="713" spans="10:11">
      <c r="J713" s="233"/>
      <c r="K713" s="233"/>
    </row>
    <row r="714" spans="10:11">
      <c r="J714" s="233"/>
      <c r="K714" s="233"/>
    </row>
    <row r="715" spans="10:11">
      <c r="J715" s="233"/>
      <c r="K715" s="233"/>
    </row>
    <row r="716" spans="10:11">
      <c r="J716" s="233"/>
      <c r="K716" s="233"/>
    </row>
    <row r="717" spans="10:11">
      <c r="J717" s="233"/>
      <c r="K717" s="233"/>
    </row>
    <row r="718" spans="10:11">
      <c r="J718" s="233"/>
      <c r="K718" s="233"/>
    </row>
    <row r="719" spans="10:11">
      <c r="J719" s="233"/>
      <c r="K719" s="233"/>
    </row>
    <row r="720" spans="10:11">
      <c r="J720" s="233"/>
      <c r="K720" s="233"/>
    </row>
    <row r="721" spans="10:11">
      <c r="J721" s="233"/>
      <c r="K721" s="233"/>
    </row>
    <row r="722" spans="10:11">
      <c r="J722" s="233"/>
      <c r="K722" s="233"/>
    </row>
    <row r="723" spans="10:11">
      <c r="J723" s="233"/>
      <c r="K723" s="233"/>
    </row>
    <row r="724" spans="10:11">
      <c r="J724" s="233"/>
      <c r="K724" s="233"/>
    </row>
    <row r="725" spans="10:11">
      <c r="J725" s="233"/>
      <c r="K725" s="233"/>
    </row>
    <row r="726" spans="10:11">
      <c r="J726" s="233"/>
      <c r="K726" s="233"/>
    </row>
    <row r="727" spans="10:11">
      <c r="J727" s="233"/>
      <c r="K727" s="233"/>
    </row>
    <row r="728" spans="10:11">
      <c r="J728" s="233"/>
      <c r="K728" s="233"/>
    </row>
    <row r="729" spans="10:11">
      <c r="J729" s="233"/>
      <c r="K729" s="233"/>
    </row>
    <row r="730" spans="10:11">
      <c r="J730" s="233"/>
      <c r="K730" s="233"/>
    </row>
    <row r="731" spans="10:11">
      <c r="J731" s="233"/>
      <c r="K731" s="233"/>
    </row>
    <row r="732" spans="10:11">
      <c r="J732" s="233"/>
      <c r="K732" s="233"/>
    </row>
    <row r="733" spans="10:11">
      <c r="J733" s="233"/>
      <c r="K733" s="233"/>
    </row>
    <row r="734" spans="10:11">
      <c r="J734" s="233"/>
      <c r="K734" s="233"/>
    </row>
    <row r="735" spans="10:11">
      <c r="J735" s="233"/>
      <c r="K735" s="233"/>
    </row>
    <row r="736" spans="10:11">
      <c r="J736" s="233"/>
      <c r="K736" s="233"/>
    </row>
    <row r="737" spans="10:11">
      <c r="J737" s="233"/>
      <c r="K737" s="233"/>
    </row>
    <row r="738" spans="10:11">
      <c r="J738" s="233"/>
      <c r="K738" s="233"/>
    </row>
    <row r="739" spans="10:11">
      <c r="J739" s="233"/>
      <c r="K739" s="233"/>
    </row>
    <row r="740" spans="10:11">
      <c r="J740" s="233"/>
      <c r="K740" s="233"/>
    </row>
    <row r="741" spans="10:11">
      <c r="J741" s="233"/>
      <c r="K741" s="233"/>
    </row>
    <row r="742" spans="10:11">
      <c r="J742" s="233"/>
      <c r="K742" s="233"/>
    </row>
    <row r="743" spans="10:11">
      <c r="J743" s="233"/>
      <c r="K743" s="233"/>
    </row>
    <row r="744" spans="10:11">
      <c r="J744" s="233"/>
      <c r="K744" s="233"/>
    </row>
    <row r="745" spans="10:11">
      <c r="J745" s="233"/>
      <c r="K745" s="233"/>
    </row>
    <row r="746" spans="10:11">
      <c r="J746" s="233"/>
      <c r="K746" s="233"/>
    </row>
    <row r="747" spans="10:11">
      <c r="J747" s="233"/>
      <c r="K747" s="233"/>
    </row>
    <row r="748" spans="10:11">
      <c r="J748" s="233"/>
      <c r="K748" s="233"/>
    </row>
    <row r="749" spans="10:11">
      <c r="J749" s="233"/>
      <c r="K749" s="233"/>
    </row>
    <row r="750" spans="10:11">
      <c r="J750" s="233"/>
      <c r="K750" s="233"/>
    </row>
    <row r="751" spans="10:11">
      <c r="J751" s="233"/>
      <c r="K751" s="233"/>
    </row>
    <row r="752" spans="10:11">
      <c r="J752" s="233"/>
      <c r="K752" s="233"/>
    </row>
    <row r="753" spans="10:11">
      <c r="J753" s="233"/>
      <c r="K753" s="233"/>
    </row>
    <row r="754" spans="10:11">
      <c r="J754" s="233"/>
      <c r="K754" s="233"/>
    </row>
    <row r="755" spans="10:11">
      <c r="J755" s="233"/>
      <c r="K755" s="233"/>
    </row>
    <row r="756" spans="10:11">
      <c r="J756" s="233"/>
      <c r="K756" s="233"/>
    </row>
    <row r="757" spans="10:11">
      <c r="J757" s="233"/>
      <c r="K757" s="233"/>
    </row>
    <row r="758" spans="10:11">
      <c r="J758" s="233"/>
      <c r="K758" s="233"/>
    </row>
    <row r="759" spans="10:11">
      <c r="J759" s="233"/>
      <c r="K759" s="233"/>
    </row>
    <row r="760" spans="10:11">
      <c r="J760" s="233"/>
      <c r="K760" s="233"/>
    </row>
    <row r="761" spans="10:11">
      <c r="J761" s="233"/>
      <c r="K761" s="233"/>
    </row>
    <row r="762" spans="10:11">
      <c r="J762" s="233"/>
      <c r="K762" s="233"/>
    </row>
    <row r="763" spans="10:11">
      <c r="J763" s="233"/>
      <c r="K763" s="233"/>
    </row>
    <row r="764" spans="10:11">
      <c r="J764" s="233"/>
      <c r="K764" s="233"/>
    </row>
    <row r="765" spans="10:11">
      <c r="J765" s="233"/>
      <c r="K765" s="233"/>
    </row>
    <row r="766" spans="10:11">
      <c r="J766" s="233"/>
      <c r="K766" s="233"/>
    </row>
  </sheetData>
  <autoFilter ref="A6:Q518" xr:uid="{00000000-0001-0000-0200-000000000000}"/>
  <printOptions horizontalCentered="1"/>
  <pageMargins left="0.25" right="0.15748031496062992" top="0.28999999999999998" bottom="0.32" header="0.51" footer="0.17"/>
  <pageSetup paperSize="9" scale="70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5"/>
  <sheetViews>
    <sheetView workbookViewId="0"/>
  </sheetViews>
  <sheetFormatPr baseColWidth="10" defaultColWidth="11.42578125" defaultRowHeight="15"/>
  <cols>
    <col min="1" max="1" width="13.7109375" style="303" bestFit="1" customWidth="1"/>
    <col min="2" max="2" width="42" style="303" customWidth="1"/>
    <col min="3" max="3" width="19.28515625" style="315" bestFit="1" customWidth="1"/>
    <col min="4" max="5" width="20.5703125" style="316" bestFit="1" customWidth="1"/>
    <col min="6" max="6" width="19.28515625" style="316" bestFit="1" customWidth="1"/>
    <col min="7" max="7" width="19.28515625" style="303" customWidth="1"/>
    <col min="8" max="8" width="23.85546875" style="303" customWidth="1"/>
    <col min="9" max="10" width="16.140625" style="303" bestFit="1" customWidth="1"/>
    <col min="11" max="16384" width="11.42578125" style="303"/>
  </cols>
  <sheetData>
    <row r="1" spans="1:11" s="295" customFormat="1" ht="30">
      <c r="A1" s="291" t="s">
        <v>209</v>
      </c>
      <c r="B1" s="291" t="s">
        <v>210</v>
      </c>
      <c r="C1" s="292"/>
      <c r="D1" s="293"/>
      <c r="E1" s="293"/>
      <c r="F1" s="294"/>
    </row>
    <row r="2" spans="1:11" s="295" customFormat="1" ht="30">
      <c r="A2" s="291" t="s">
        <v>211</v>
      </c>
      <c r="B2" s="291" t="s">
        <v>212</v>
      </c>
      <c r="C2" s="292"/>
      <c r="D2" s="293"/>
      <c r="E2" s="293"/>
      <c r="F2" s="294"/>
    </row>
    <row r="3" spans="1:11" s="295" customFormat="1" ht="30">
      <c r="A3" s="291" t="s">
        <v>213</v>
      </c>
      <c r="B3" s="296" t="s">
        <v>857</v>
      </c>
      <c r="C3" s="292"/>
      <c r="D3" s="293"/>
      <c r="E3" s="293"/>
      <c r="F3" s="294"/>
    </row>
    <row r="4" spans="1:11" s="295" customFormat="1" ht="30">
      <c r="A4" s="291" t="s">
        <v>214</v>
      </c>
      <c r="B4" s="297" t="s">
        <v>858</v>
      </c>
      <c r="C4" s="292"/>
      <c r="D4" s="293"/>
      <c r="E4" s="293"/>
      <c r="F4" s="294"/>
    </row>
    <row r="5" spans="1:11" s="295" customFormat="1" ht="15.75" thickBot="1">
      <c r="A5" s="298"/>
      <c r="B5" s="298"/>
      <c r="C5" s="292"/>
      <c r="D5" s="293"/>
      <c r="E5" s="293"/>
      <c r="F5" s="294"/>
    </row>
    <row r="6" spans="1:11" s="302" customFormat="1" ht="15.75" thickBot="1">
      <c r="A6" s="299" t="s">
        <v>215</v>
      </c>
      <c r="B6" s="300" t="s">
        <v>211</v>
      </c>
      <c r="C6" s="301" t="s">
        <v>216</v>
      </c>
      <c r="D6" s="301" t="s">
        <v>217</v>
      </c>
      <c r="E6" s="301" t="s">
        <v>218</v>
      </c>
      <c r="F6" s="301" t="s">
        <v>219</v>
      </c>
      <c r="G6" s="301" t="s">
        <v>220</v>
      </c>
      <c r="H6" s="301" t="s">
        <v>221</v>
      </c>
    </row>
    <row r="7" spans="1:11">
      <c r="A7" s="216" t="s">
        <v>222</v>
      </c>
      <c r="B7" s="217" t="s">
        <v>223</v>
      </c>
      <c r="C7" s="218">
        <v>20188692262.240002</v>
      </c>
      <c r="D7" s="218">
        <v>13658750541.98</v>
      </c>
      <c r="E7" s="218">
        <v>12047333045.389999</v>
      </c>
      <c r="F7" s="218">
        <v>21800109758.830002</v>
      </c>
      <c r="G7" s="218">
        <v>13446627681.98</v>
      </c>
      <c r="H7" s="219">
        <v>8353482076.8500004</v>
      </c>
      <c r="I7" s="309">
        <f>+F7-F124-F269</f>
        <v>225233185.68000221</v>
      </c>
      <c r="J7" s="309">
        <f>+F302-F321</f>
        <v>225233185.68000031</v>
      </c>
      <c r="K7" s="309">
        <f>+I7-J7</f>
        <v>1.9073486328125E-6</v>
      </c>
    </row>
    <row r="8" spans="1:11">
      <c r="A8" s="131" t="s">
        <v>16</v>
      </c>
      <c r="B8" s="132" t="s">
        <v>17</v>
      </c>
      <c r="C8" s="178">
        <v>1932173508.6800001</v>
      </c>
      <c r="D8" s="178">
        <v>4015829890.9400001</v>
      </c>
      <c r="E8" s="178">
        <v>5252795924</v>
      </c>
      <c r="F8" s="178">
        <v>695207475.62</v>
      </c>
      <c r="G8" s="178">
        <v>695207475.62</v>
      </c>
      <c r="H8" s="179">
        <v>0</v>
      </c>
    </row>
    <row r="9" spans="1:11">
      <c r="A9" s="237" t="s">
        <v>20</v>
      </c>
      <c r="B9" s="238" t="s">
        <v>21</v>
      </c>
      <c r="C9" s="239">
        <v>10000000</v>
      </c>
      <c r="D9" s="239">
        <v>0</v>
      </c>
      <c r="E9" s="239">
        <v>0</v>
      </c>
      <c r="F9" s="239">
        <v>10000000</v>
      </c>
      <c r="G9" s="239">
        <v>10000000</v>
      </c>
      <c r="H9" s="240">
        <v>0</v>
      </c>
    </row>
    <row r="10" spans="1:11">
      <c r="A10" s="337" t="s">
        <v>224</v>
      </c>
      <c r="B10" s="338" t="s">
        <v>225</v>
      </c>
      <c r="C10" s="339">
        <v>10000000</v>
      </c>
      <c r="D10" s="339">
        <v>0</v>
      </c>
      <c r="E10" s="339">
        <v>0</v>
      </c>
      <c r="F10" s="340">
        <v>10000000</v>
      </c>
      <c r="G10" s="340">
        <v>10000000</v>
      </c>
      <c r="H10" s="340">
        <v>0</v>
      </c>
    </row>
    <row r="11" spans="1:11">
      <c r="A11" s="305" t="s">
        <v>226</v>
      </c>
      <c r="B11" s="306" t="s">
        <v>227</v>
      </c>
      <c r="C11" s="307">
        <v>10000000</v>
      </c>
      <c r="D11" s="307">
        <v>0</v>
      </c>
      <c r="E11" s="307">
        <v>0</v>
      </c>
      <c r="F11" s="308">
        <v>10000000</v>
      </c>
      <c r="G11" s="308">
        <v>10000000</v>
      </c>
      <c r="H11" s="308">
        <v>0</v>
      </c>
    </row>
    <row r="12" spans="1:11">
      <c r="A12" s="346" t="s">
        <v>24</v>
      </c>
      <c r="B12" s="347" t="s">
        <v>25</v>
      </c>
      <c r="C12" s="348">
        <v>1922173508.6800001</v>
      </c>
      <c r="D12" s="348">
        <v>4015829890.9400001</v>
      </c>
      <c r="E12" s="348">
        <v>5252795924</v>
      </c>
      <c r="F12" s="349">
        <v>685207475.62</v>
      </c>
      <c r="G12" s="349">
        <v>685207475.62</v>
      </c>
      <c r="H12" s="349">
        <v>0</v>
      </c>
    </row>
    <row r="13" spans="1:11">
      <c r="A13" s="337" t="s">
        <v>228</v>
      </c>
      <c r="B13" s="338" t="s">
        <v>227</v>
      </c>
      <c r="C13" s="339">
        <v>1922173508.6800001</v>
      </c>
      <c r="D13" s="339">
        <v>4015829890.9400001</v>
      </c>
      <c r="E13" s="339">
        <v>5252795924</v>
      </c>
      <c r="F13" s="340">
        <v>685207475.62</v>
      </c>
      <c r="G13" s="340">
        <v>685207475.62</v>
      </c>
      <c r="H13" s="340">
        <v>0</v>
      </c>
    </row>
    <row r="14" spans="1:11">
      <c r="A14" s="305" t="s">
        <v>229</v>
      </c>
      <c r="B14" s="306" t="s">
        <v>227</v>
      </c>
      <c r="C14" s="307">
        <v>1922173508.6800001</v>
      </c>
      <c r="D14" s="307">
        <v>4015829890.9400001</v>
      </c>
      <c r="E14" s="307">
        <v>5252795924</v>
      </c>
      <c r="F14" s="308">
        <v>685207475.62</v>
      </c>
      <c r="G14" s="308">
        <v>685207475.62</v>
      </c>
      <c r="H14" s="308">
        <v>0</v>
      </c>
    </row>
    <row r="15" spans="1:11">
      <c r="A15" s="131" t="s">
        <v>28</v>
      </c>
      <c r="B15" s="132" t="s">
        <v>230</v>
      </c>
      <c r="C15" s="248">
        <v>4292326918.4000001</v>
      </c>
      <c r="D15" s="248">
        <v>4626616045.9399996</v>
      </c>
      <c r="E15" s="248">
        <v>3845424810.9400001</v>
      </c>
      <c r="F15" s="304">
        <v>5073518153.3999996</v>
      </c>
      <c r="G15" s="304">
        <v>4239854916.9000001</v>
      </c>
      <c r="H15" s="304">
        <v>833663236.5</v>
      </c>
    </row>
    <row r="16" spans="1:11" ht="25.5">
      <c r="A16" s="346" t="s">
        <v>32</v>
      </c>
      <c r="B16" s="347" t="s">
        <v>33</v>
      </c>
      <c r="C16" s="348">
        <v>4515284784.5</v>
      </c>
      <c r="D16" s="348">
        <v>4615635787.9399996</v>
      </c>
      <c r="E16" s="348">
        <v>3839934681.9400001</v>
      </c>
      <c r="F16" s="349">
        <v>5290985890.5</v>
      </c>
      <c r="G16" s="349">
        <v>4186498856</v>
      </c>
      <c r="H16" s="349">
        <v>1104487034.5</v>
      </c>
    </row>
    <row r="17" spans="1:8">
      <c r="A17" s="337" t="s">
        <v>231</v>
      </c>
      <c r="B17" s="338" t="s">
        <v>232</v>
      </c>
      <c r="C17" s="339">
        <v>4515284784.5</v>
      </c>
      <c r="D17" s="339">
        <v>4615635787.9399996</v>
      </c>
      <c r="E17" s="339">
        <v>3839934681.9400001</v>
      </c>
      <c r="F17" s="340">
        <v>5290985890.5</v>
      </c>
      <c r="G17" s="340">
        <v>4186498856</v>
      </c>
      <c r="H17" s="340">
        <v>1104487034.5</v>
      </c>
    </row>
    <row r="18" spans="1:8">
      <c r="A18" s="305" t="s">
        <v>233</v>
      </c>
      <c r="B18" s="306" t="s">
        <v>232</v>
      </c>
      <c r="C18" s="307">
        <v>4515284784.5</v>
      </c>
      <c r="D18" s="307">
        <v>4615635787.9399996</v>
      </c>
      <c r="E18" s="307">
        <v>3839934681.9400001</v>
      </c>
      <c r="F18" s="308">
        <v>5290985890.5</v>
      </c>
      <c r="G18" s="308">
        <v>4186498856</v>
      </c>
      <c r="H18" s="308">
        <v>1104487034.5</v>
      </c>
    </row>
    <row r="19" spans="1:8">
      <c r="A19" s="346" t="s">
        <v>36</v>
      </c>
      <c r="B19" s="347" t="s">
        <v>37</v>
      </c>
      <c r="C19" s="348">
        <v>47865931.899999999</v>
      </c>
      <c r="D19" s="348">
        <v>10980258</v>
      </c>
      <c r="E19" s="348">
        <v>5490129</v>
      </c>
      <c r="F19" s="349">
        <v>53356060.899999999</v>
      </c>
      <c r="G19" s="349">
        <v>53356060.899999999</v>
      </c>
      <c r="H19" s="349">
        <v>0</v>
      </c>
    </row>
    <row r="20" spans="1:8" ht="25.5">
      <c r="A20" s="337" t="s">
        <v>234</v>
      </c>
      <c r="B20" s="338" t="s">
        <v>235</v>
      </c>
      <c r="C20" s="339">
        <v>0</v>
      </c>
      <c r="D20" s="339">
        <v>0</v>
      </c>
      <c r="E20" s="339">
        <v>0</v>
      </c>
      <c r="F20" s="340">
        <v>0</v>
      </c>
      <c r="G20" s="340">
        <v>0</v>
      </c>
      <c r="H20" s="340">
        <v>0</v>
      </c>
    </row>
    <row r="21" spans="1:8" ht="25.5">
      <c r="A21" s="305" t="s">
        <v>236</v>
      </c>
      <c r="B21" s="306" t="s">
        <v>235</v>
      </c>
      <c r="C21" s="307">
        <v>0</v>
      </c>
      <c r="D21" s="307">
        <v>0</v>
      </c>
      <c r="E21" s="307">
        <v>0</v>
      </c>
      <c r="F21" s="308">
        <v>0</v>
      </c>
      <c r="G21" s="308">
        <v>0</v>
      </c>
      <c r="H21" s="308">
        <v>0</v>
      </c>
    </row>
    <row r="22" spans="1:8">
      <c r="A22" s="337" t="s">
        <v>237</v>
      </c>
      <c r="B22" s="338" t="s">
        <v>238</v>
      </c>
      <c r="C22" s="339">
        <v>47865931.899999999</v>
      </c>
      <c r="D22" s="339">
        <v>10980258</v>
      </c>
      <c r="E22" s="339">
        <v>5490129</v>
      </c>
      <c r="F22" s="340">
        <v>53356060.899999999</v>
      </c>
      <c r="G22" s="340">
        <v>53356060.899999999</v>
      </c>
      <c r="H22" s="340">
        <v>0</v>
      </c>
    </row>
    <row r="23" spans="1:8">
      <c r="A23" s="305" t="s">
        <v>239</v>
      </c>
      <c r="B23" s="306" t="s">
        <v>238</v>
      </c>
      <c r="C23" s="307">
        <v>47865931.899999999</v>
      </c>
      <c r="D23" s="307">
        <v>10980258</v>
      </c>
      <c r="E23" s="307">
        <v>5490129</v>
      </c>
      <c r="F23" s="308">
        <v>53356060.899999999</v>
      </c>
      <c r="G23" s="308">
        <v>53356060.899999999</v>
      </c>
      <c r="H23" s="308">
        <v>0</v>
      </c>
    </row>
    <row r="24" spans="1:8">
      <c r="A24" s="337" t="s">
        <v>240</v>
      </c>
      <c r="B24" s="338" t="s">
        <v>241</v>
      </c>
      <c r="C24" s="339">
        <v>0</v>
      </c>
      <c r="D24" s="339">
        <v>0</v>
      </c>
      <c r="E24" s="339">
        <v>0</v>
      </c>
      <c r="F24" s="340">
        <v>0</v>
      </c>
      <c r="G24" s="340">
        <v>0</v>
      </c>
      <c r="H24" s="340">
        <v>0</v>
      </c>
    </row>
    <row r="25" spans="1:8">
      <c r="A25" s="305" t="s">
        <v>242</v>
      </c>
      <c r="B25" s="306" t="s">
        <v>241</v>
      </c>
      <c r="C25" s="307">
        <v>0</v>
      </c>
      <c r="D25" s="307">
        <v>0</v>
      </c>
      <c r="E25" s="307">
        <v>0</v>
      </c>
      <c r="F25" s="308">
        <v>0</v>
      </c>
      <c r="G25" s="308">
        <v>0</v>
      </c>
      <c r="H25" s="308">
        <v>0</v>
      </c>
    </row>
    <row r="26" spans="1:8" ht="25.5">
      <c r="A26" s="346" t="s">
        <v>40</v>
      </c>
      <c r="B26" s="347" t="s">
        <v>41</v>
      </c>
      <c r="C26" s="348">
        <v>-270823798</v>
      </c>
      <c r="D26" s="348">
        <v>0</v>
      </c>
      <c r="E26" s="348">
        <v>0</v>
      </c>
      <c r="F26" s="349">
        <v>-270823798</v>
      </c>
      <c r="G26" s="349">
        <v>0</v>
      </c>
      <c r="H26" s="349">
        <v>-270823798</v>
      </c>
    </row>
    <row r="27" spans="1:8">
      <c r="A27" s="337" t="s">
        <v>243</v>
      </c>
      <c r="B27" s="338" t="s">
        <v>244</v>
      </c>
      <c r="C27" s="339">
        <v>-270823798</v>
      </c>
      <c r="D27" s="339">
        <v>0</v>
      </c>
      <c r="E27" s="339">
        <v>0</v>
      </c>
      <c r="F27" s="340">
        <v>-270823798</v>
      </c>
      <c r="G27" s="340">
        <v>0</v>
      </c>
      <c r="H27" s="340">
        <v>-270823798</v>
      </c>
    </row>
    <row r="28" spans="1:8">
      <c r="A28" s="305" t="s">
        <v>245</v>
      </c>
      <c r="B28" s="306" t="s">
        <v>244</v>
      </c>
      <c r="C28" s="307">
        <v>-270823798</v>
      </c>
      <c r="D28" s="307">
        <v>0</v>
      </c>
      <c r="E28" s="307">
        <v>0</v>
      </c>
      <c r="F28" s="308">
        <v>-270823798</v>
      </c>
      <c r="G28" s="308">
        <v>0</v>
      </c>
      <c r="H28" s="308">
        <v>-270823798</v>
      </c>
    </row>
    <row r="29" spans="1:8">
      <c r="A29" s="131" t="s">
        <v>246</v>
      </c>
      <c r="B29" s="132" t="s">
        <v>44</v>
      </c>
      <c r="C29" s="248">
        <v>0</v>
      </c>
      <c r="D29" s="248">
        <v>0</v>
      </c>
      <c r="E29" s="248">
        <v>0</v>
      </c>
      <c r="F29" s="304">
        <v>0</v>
      </c>
      <c r="G29" s="304"/>
      <c r="H29" s="304"/>
    </row>
    <row r="30" spans="1:8">
      <c r="A30" s="346" t="s">
        <v>47</v>
      </c>
      <c r="B30" s="347" t="s">
        <v>48</v>
      </c>
      <c r="C30" s="348">
        <v>0</v>
      </c>
      <c r="D30" s="348">
        <v>0</v>
      </c>
      <c r="E30" s="348">
        <v>0</v>
      </c>
      <c r="F30" s="349">
        <v>0</v>
      </c>
      <c r="G30" s="349"/>
      <c r="H30" s="349"/>
    </row>
    <row r="31" spans="1:8">
      <c r="A31" s="337" t="s">
        <v>253</v>
      </c>
      <c r="B31" s="338" t="s">
        <v>254</v>
      </c>
      <c r="C31" s="339">
        <v>0</v>
      </c>
      <c r="D31" s="339">
        <v>0</v>
      </c>
      <c r="E31" s="339">
        <v>0</v>
      </c>
      <c r="F31" s="340">
        <v>0</v>
      </c>
      <c r="G31" s="340"/>
      <c r="H31" s="340"/>
    </row>
    <row r="32" spans="1:8">
      <c r="A32" s="305" t="s">
        <v>255</v>
      </c>
      <c r="B32" s="306" t="s">
        <v>254</v>
      </c>
      <c r="C32" s="307">
        <v>0</v>
      </c>
      <c r="D32" s="307">
        <v>0</v>
      </c>
      <c r="E32" s="307">
        <v>0</v>
      </c>
      <c r="F32" s="308">
        <v>0</v>
      </c>
      <c r="G32" s="308"/>
      <c r="H32" s="308"/>
    </row>
    <row r="33" spans="1:8">
      <c r="A33" s="131" t="s">
        <v>73</v>
      </c>
      <c r="B33" s="132" t="s">
        <v>74</v>
      </c>
      <c r="C33" s="248">
        <v>7551923404.6999998</v>
      </c>
      <c r="D33" s="248">
        <v>78306557.099999994</v>
      </c>
      <c r="E33" s="248">
        <v>110411121.45</v>
      </c>
      <c r="F33" s="304">
        <v>7519818840.3500004</v>
      </c>
      <c r="G33" s="304">
        <v>0</v>
      </c>
      <c r="H33" s="304">
        <v>7519818840.3500004</v>
      </c>
    </row>
    <row r="34" spans="1:8">
      <c r="A34" s="346" t="s">
        <v>75</v>
      </c>
      <c r="B34" s="347" t="s">
        <v>76</v>
      </c>
      <c r="C34" s="348">
        <v>1030903897</v>
      </c>
      <c r="D34" s="348">
        <v>0</v>
      </c>
      <c r="E34" s="348">
        <v>0</v>
      </c>
      <c r="F34" s="349">
        <v>1030903897</v>
      </c>
      <c r="G34" s="349">
        <v>0</v>
      </c>
      <c r="H34" s="349">
        <v>1030903897</v>
      </c>
    </row>
    <row r="35" spans="1:8">
      <c r="A35" s="337" t="s">
        <v>256</v>
      </c>
      <c r="B35" s="338" t="s">
        <v>257</v>
      </c>
      <c r="C35" s="339">
        <v>1030903897</v>
      </c>
      <c r="D35" s="339">
        <v>0</v>
      </c>
      <c r="E35" s="339">
        <v>0</v>
      </c>
      <c r="F35" s="340">
        <v>1030903897</v>
      </c>
      <c r="G35" s="340">
        <v>0</v>
      </c>
      <c r="H35" s="340">
        <v>1030903897</v>
      </c>
    </row>
    <row r="36" spans="1:8">
      <c r="A36" s="305" t="s">
        <v>258</v>
      </c>
      <c r="B36" s="306" t="s">
        <v>257</v>
      </c>
      <c r="C36" s="307">
        <v>1030903897</v>
      </c>
      <c r="D36" s="307">
        <v>0</v>
      </c>
      <c r="E36" s="307">
        <v>0</v>
      </c>
      <c r="F36" s="308">
        <v>1030903897</v>
      </c>
      <c r="G36" s="308">
        <v>0</v>
      </c>
      <c r="H36" s="308">
        <v>1030903897</v>
      </c>
    </row>
    <row r="37" spans="1:8">
      <c r="A37" s="346" t="s">
        <v>77</v>
      </c>
      <c r="B37" s="347" t="s">
        <v>78</v>
      </c>
      <c r="C37" s="348">
        <v>308617785.91000003</v>
      </c>
      <c r="D37" s="348">
        <v>0</v>
      </c>
      <c r="E37" s="348">
        <v>0</v>
      </c>
      <c r="F37" s="349">
        <v>308617785.91000003</v>
      </c>
      <c r="G37" s="349">
        <v>0</v>
      </c>
      <c r="H37" s="349">
        <v>308617785.91000003</v>
      </c>
    </row>
    <row r="38" spans="1:8">
      <c r="A38" s="337" t="s">
        <v>259</v>
      </c>
      <c r="B38" s="338" t="s">
        <v>260</v>
      </c>
      <c r="C38" s="339">
        <v>296624820</v>
      </c>
      <c r="D38" s="339">
        <v>0</v>
      </c>
      <c r="E38" s="339">
        <v>0</v>
      </c>
      <c r="F38" s="340">
        <v>296624820</v>
      </c>
      <c r="G38" s="340">
        <v>0</v>
      </c>
      <c r="H38" s="340">
        <v>296624820</v>
      </c>
    </row>
    <row r="39" spans="1:8">
      <c r="A39" s="305" t="s">
        <v>261</v>
      </c>
      <c r="B39" s="306" t="s">
        <v>262</v>
      </c>
      <c r="C39" s="307">
        <v>296624820</v>
      </c>
      <c r="D39" s="307">
        <v>0</v>
      </c>
      <c r="E39" s="307">
        <v>0</v>
      </c>
      <c r="F39" s="308">
        <v>296624820</v>
      </c>
      <c r="G39" s="308">
        <v>0</v>
      </c>
      <c r="H39" s="308">
        <v>296624820</v>
      </c>
    </row>
    <row r="40" spans="1:8">
      <c r="A40" s="305" t="s">
        <v>263</v>
      </c>
      <c r="B40" s="306" t="s">
        <v>264</v>
      </c>
      <c r="C40" s="307">
        <v>0</v>
      </c>
      <c r="D40" s="307">
        <v>0</v>
      </c>
      <c r="E40" s="307">
        <v>0</v>
      </c>
      <c r="F40" s="308">
        <v>0</v>
      </c>
      <c r="G40" s="308"/>
      <c r="H40" s="308"/>
    </row>
    <row r="41" spans="1:8">
      <c r="A41" s="337" t="s">
        <v>265</v>
      </c>
      <c r="B41" s="338" t="s">
        <v>266</v>
      </c>
      <c r="C41" s="339">
        <v>11992965.91</v>
      </c>
      <c r="D41" s="339">
        <v>0</v>
      </c>
      <c r="E41" s="339">
        <v>0</v>
      </c>
      <c r="F41" s="340">
        <v>11992965.91</v>
      </c>
      <c r="G41" s="340">
        <v>0</v>
      </c>
      <c r="H41" s="340">
        <v>11992965.91</v>
      </c>
    </row>
    <row r="42" spans="1:8">
      <c r="A42" s="305" t="s">
        <v>267</v>
      </c>
      <c r="B42" s="306" t="s">
        <v>268</v>
      </c>
      <c r="C42" s="307">
        <v>10646137</v>
      </c>
      <c r="D42" s="307">
        <v>0</v>
      </c>
      <c r="E42" s="307">
        <v>0</v>
      </c>
      <c r="F42" s="308">
        <v>10646137</v>
      </c>
      <c r="G42" s="308">
        <v>0</v>
      </c>
      <c r="H42" s="308">
        <v>10646137</v>
      </c>
    </row>
    <row r="43" spans="1:8">
      <c r="A43" s="305" t="s">
        <v>269</v>
      </c>
      <c r="B43" s="306" t="s">
        <v>270</v>
      </c>
      <c r="C43" s="307">
        <v>1346828.91</v>
      </c>
      <c r="D43" s="307">
        <v>0</v>
      </c>
      <c r="E43" s="307">
        <v>0</v>
      </c>
      <c r="F43" s="308">
        <v>1346828.91</v>
      </c>
      <c r="G43" s="308">
        <v>0</v>
      </c>
      <c r="H43" s="308">
        <v>1346828.91</v>
      </c>
    </row>
    <row r="44" spans="1:8">
      <c r="A44" s="337" t="s">
        <v>271</v>
      </c>
      <c r="B44" s="338" t="s">
        <v>272</v>
      </c>
      <c r="C44" s="339">
        <v>0</v>
      </c>
      <c r="D44" s="339">
        <v>0</v>
      </c>
      <c r="E44" s="339">
        <v>0</v>
      </c>
      <c r="F44" s="340">
        <v>0</v>
      </c>
      <c r="G44" s="340"/>
      <c r="H44" s="340"/>
    </row>
    <row r="45" spans="1:8">
      <c r="A45" s="305" t="s">
        <v>273</v>
      </c>
      <c r="B45" s="306" t="s">
        <v>272</v>
      </c>
      <c r="C45" s="307">
        <v>0</v>
      </c>
      <c r="D45" s="307">
        <v>0</v>
      </c>
      <c r="E45" s="307">
        <v>0</v>
      </c>
      <c r="F45" s="308">
        <v>0</v>
      </c>
      <c r="G45" s="308"/>
      <c r="H45" s="308"/>
    </row>
    <row r="46" spans="1:8">
      <c r="A46" s="346" t="s">
        <v>80</v>
      </c>
      <c r="B46" s="347" t="s">
        <v>81</v>
      </c>
      <c r="C46" s="348">
        <v>0</v>
      </c>
      <c r="D46" s="348">
        <v>0</v>
      </c>
      <c r="E46" s="348">
        <v>0</v>
      </c>
      <c r="F46" s="349">
        <v>0</v>
      </c>
      <c r="G46" s="349"/>
      <c r="H46" s="349"/>
    </row>
    <row r="47" spans="1:8">
      <c r="A47" s="337" t="s">
        <v>274</v>
      </c>
      <c r="B47" s="338" t="s">
        <v>260</v>
      </c>
      <c r="C47" s="339">
        <v>0</v>
      </c>
      <c r="D47" s="339">
        <v>0</v>
      </c>
      <c r="E47" s="339">
        <v>0</v>
      </c>
      <c r="F47" s="340">
        <v>0</v>
      </c>
      <c r="G47" s="340"/>
      <c r="H47" s="340"/>
    </row>
    <row r="48" spans="1:8">
      <c r="A48" s="305" t="s">
        <v>275</v>
      </c>
      <c r="B48" s="306" t="s">
        <v>262</v>
      </c>
      <c r="C48" s="307">
        <v>0</v>
      </c>
      <c r="D48" s="307">
        <v>0</v>
      </c>
      <c r="E48" s="307">
        <v>0</v>
      </c>
      <c r="F48" s="308">
        <v>0</v>
      </c>
      <c r="G48" s="308"/>
      <c r="H48" s="308"/>
    </row>
    <row r="49" spans="1:8">
      <c r="A49" s="337" t="s">
        <v>276</v>
      </c>
      <c r="B49" s="338" t="s">
        <v>266</v>
      </c>
      <c r="C49" s="339">
        <v>0</v>
      </c>
      <c r="D49" s="339">
        <v>0</v>
      </c>
      <c r="E49" s="339">
        <v>0</v>
      </c>
      <c r="F49" s="340">
        <v>0</v>
      </c>
      <c r="G49" s="340"/>
      <c r="H49" s="340"/>
    </row>
    <row r="50" spans="1:8">
      <c r="A50" s="305" t="s">
        <v>277</v>
      </c>
      <c r="B50" s="306" t="s">
        <v>268</v>
      </c>
      <c r="C50" s="307">
        <v>0</v>
      </c>
      <c r="D50" s="307">
        <v>0</v>
      </c>
      <c r="E50" s="307">
        <v>0</v>
      </c>
      <c r="F50" s="308">
        <v>0</v>
      </c>
      <c r="G50" s="308"/>
      <c r="H50" s="308"/>
    </row>
    <row r="51" spans="1:8">
      <c r="A51" s="305" t="s">
        <v>278</v>
      </c>
      <c r="B51" s="306" t="s">
        <v>270</v>
      </c>
      <c r="C51" s="307">
        <v>0</v>
      </c>
      <c r="D51" s="307">
        <v>0</v>
      </c>
      <c r="E51" s="307">
        <v>0</v>
      </c>
      <c r="F51" s="308">
        <v>0</v>
      </c>
      <c r="G51" s="308"/>
      <c r="H51" s="308"/>
    </row>
    <row r="52" spans="1:8">
      <c r="A52" s="346" t="s">
        <v>84</v>
      </c>
      <c r="B52" s="347" t="s">
        <v>85</v>
      </c>
      <c r="C52" s="348">
        <v>6399186000.0100002</v>
      </c>
      <c r="D52" s="348">
        <v>0</v>
      </c>
      <c r="E52" s="348">
        <v>0</v>
      </c>
      <c r="F52" s="349">
        <v>6399186000.0100002</v>
      </c>
      <c r="G52" s="349">
        <v>0</v>
      </c>
      <c r="H52" s="349">
        <v>6399186000.0100002</v>
      </c>
    </row>
    <row r="53" spans="1:8">
      <c r="A53" s="337" t="s">
        <v>279</v>
      </c>
      <c r="B53" s="338" t="s">
        <v>280</v>
      </c>
      <c r="C53" s="339">
        <v>5864186000.0100002</v>
      </c>
      <c r="D53" s="339">
        <v>0</v>
      </c>
      <c r="E53" s="339">
        <v>0</v>
      </c>
      <c r="F53" s="340">
        <v>5864186000.0100002</v>
      </c>
      <c r="G53" s="340">
        <v>0</v>
      </c>
      <c r="H53" s="340">
        <v>5864186000.0100002</v>
      </c>
    </row>
    <row r="54" spans="1:8">
      <c r="A54" s="305" t="s">
        <v>281</v>
      </c>
      <c r="B54" s="306" t="s">
        <v>280</v>
      </c>
      <c r="C54" s="307">
        <v>5864186000.0100002</v>
      </c>
      <c r="D54" s="307">
        <v>0</v>
      </c>
      <c r="E54" s="307">
        <v>0</v>
      </c>
      <c r="F54" s="308">
        <v>5864186000.0100002</v>
      </c>
      <c r="G54" s="308">
        <v>0</v>
      </c>
      <c r="H54" s="308">
        <v>5864186000.0100002</v>
      </c>
    </row>
    <row r="55" spans="1:8">
      <c r="A55" s="337" t="s">
        <v>282</v>
      </c>
      <c r="B55" s="338" t="s">
        <v>283</v>
      </c>
      <c r="C55" s="339">
        <v>465000000</v>
      </c>
      <c r="D55" s="339">
        <v>0</v>
      </c>
      <c r="E55" s="339">
        <v>0</v>
      </c>
      <c r="F55" s="340">
        <v>465000000</v>
      </c>
      <c r="G55" s="340">
        <v>0</v>
      </c>
      <c r="H55" s="340">
        <v>465000000</v>
      </c>
    </row>
    <row r="56" spans="1:8">
      <c r="A56" s="305" t="s">
        <v>284</v>
      </c>
      <c r="B56" s="306" t="s">
        <v>283</v>
      </c>
      <c r="C56" s="307">
        <v>465000000</v>
      </c>
      <c r="D56" s="307">
        <v>0</v>
      </c>
      <c r="E56" s="307">
        <v>0</v>
      </c>
      <c r="F56" s="308">
        <v>465000000</v>
      </c>
      <c r="G56" s="308">
        <v>0</v>
      </c>
      <c r="H56" s="308">
        <v>465000000</v>
      </c>
    </row>
    <row r="57" spans="1:8">
      <c r="A57" s="337" t="s">
        <v>285</v>
      </c>
      <c r="B57" s="338" t="s">
        <v>286</v>
      </c>
      <c r="C57" s="339">
        <v>70000000</v>
      </c>
      <c r="D57" s="339">
        <v>0</v>
      </c>
      <c r="E57" s="339">
        <v>0</v>
      </c>
      <c r="F57" s="340">
        <v>70000000</v>
      </c>
      <c r="G57" s="340">
        <v>0</v>
      </c>
      <c r="H57" s="340">
        <v>70000000</v>
      </c>
    </row>
    <row r="58" spans="1:8">
      <c r="A58" s="305" t="s">
        <v>287</v>
      </c>
      <c r="B58" s="306" t="s">
        <v>286</v>
      </c>
      <c r="C58" s="307">
        <v>70000000</v>
      </c>
      <c r="D58" s="307">
        <v>0</v>
      </c>
      <c r="E58" s="307">
        <v>0</v>
      </c>
      <c r="F58" s="308">
        <v>70000000</v>
      </c>
      <c r="G58" s="308">
        <v>0</v>
      </c>
      <c r="H58" s="308">
        <v>70000000</v>
      </c>
    </row>
    <row r="59" spans="1:8">
      <c r="A59" s="346" t="s">
        <v>88</v>
      </c>
      <c r="B59" s="347" t="s">
        <v>89</v>
      </c>
      <c r="C59" s="348">
        <v>221853967.44999999</v>
      </c>
      <c r="D59" s="348">
        <v>0</v>
      </c>
      <c r="E59" s="348">
        <v>12628471.82</v>
      </c>
      <c r="F59" s="349">
        <v>209225495.63</v>
      </c>
      <c r="G59" s="349">
        <v>0</v>
      </c>
      <c r="H59" s="349">
        <v>209225495.63</v>
      </c>
    </row>
    <row r="60" spans="1:8">
      <c r="A60" s="337" t="s">
        <v>288</v>
      </c>
      <c r="B60" s="338" t="s">
        <v>262</v>
      </c>
      <c r="C60" s="339">
        <v>58748719</v>
      </c>
      <c r="D60" s="339">
        <v>0</v>
      </c>
      <c r="E60" s="339">
        <v>12628471.82</v>
      </c>
      <c r="F60" s="340">
        <v>46120247.18</v>
      </c>
      <c r="G60" s="340">
        <v>0</v>
      </c>
      <c r="H60" s="340">
        <v>46120247.18</v>
      </c>
    </row>
    <row r="61" spans="1:8">
      <c r="A61" s="305" t="s">
        <v>289</v>
      </c>
      <c r="B61" s="306" t="s">
        <v>262</v>
      </c>
      <c r="C61" s="307">
        <v>58748719</v>
      </c>
      <c r="D61" s="307">
        <v>0</v>
      </c>
      <c r="E61" s="307">
        <v>12628471.82</v>
      </c>
      <c r="F61" s="308">
        <v>46120247.18</v>
      </c>
      <c r="G61" s="308">
        <v>0</v>
      </c>
      <c r="H61" s="308">
        <v>46120247.18</v>
      </c>
    </row>
    <row r="62" spans="1:8">
      <c r="A62" s="337" t="s">
        <v>290</v>
      </c>
      <c r="B62" s="338" t="s">
        <v>264</v>
      </c>
      <c r="C62" s="339">
        <v>163105248.44999999</v>
      </c>
      <c r="D62" s="339">
        <v>0</v>
      </c>
      <c r="E62" s="339">
        <v>0</v>
      </c>
      <c r="F62" s="340">
        <v>163105248.44999999</v>
      </c>
      <c r="G62" s="340">
        <v>0</v>
      </c>
      <c r="H62" s="340">
        <v>163105248.44999999</v>
      </c>
    </row>
    <row r="63" spans="1:8">
      <c r="A63" s="305" t="s">
        <v>291</v>
      </c>
      <c r="B63" s="306" t="s">
        <v>264</v>
      </c>
      <c r="C63" s="307">
        <v>163105248.44999999</v>
      </c>
      <c r="D63" s="307">
        <v>0</v>
      </c>
      <c r="E63" s="307">
        <v>0</v>
      </c>
      <c r="F63" s="308">
        <v>163105248.44999999</v>
      </c>
      <c r="G63" s="308">
        <v>0</v>
      </c>
      <c r="H63" s="308">
        <v>163105248.44999999</v>
      </c>
    </row>
    <row r="64" spans="1:8">
      <c r="A64" s="346" t="s">
        <v>92</v>
      </c>
      <c r="B64" s="347" t="s">
        <v>93</v>
      </c>
      <c r="C64" s="348">
        <v>1505091358.8099999</v>
      </c>
      <c r="D64" s="348">
        <v>0</v>
      </c>
      <c r="E64" s="348">
        <v>70004752</v>
      </c>
      <c r="F64" s="349">
        <v>1435086606.8099999</v>
      </c>
      <c r="G64" s="349">
        <v>0</v>
      </c>
      <c r="H64" s="349">
        <v>1435086606.8099999</v>
      </c>
    </row>
    <row r="65" spans="1:8">
      <c r="A65" s="337" t="s">
        <v>292</v>
      </c>
      <c r="B65" s="338" t="s">
        <v>268</v>
      </c>
      <c r="C65" s="339">
        <v>309005463.95999998</v>
      </c>
      <c r="D65" s="339">
        <v>0</v>
      </c>
      <c r="E65" s="339">
        <v>0</v>
      </c>
      <c r="F65" s="340">
        <v>309005463.95999998</v>
      </c>
      <c r="G65" s="340">
        <v>0</v>
      </c>
      <c r="H65" s="340">
        <v>309005463.95999998</v>
      </c>
    </row>
    <row r="66" spans="1:8">
      <c r="A66" s="305" t="s">
        <v>293</v>
      </c>
      <c r="B66" s="306" t="s">
        <v>268</v>
      </c>
      <c r="C66" s="307">
        <v>309005463.95999998</v>
      </c>
      <c r="D66" s="307">
        <v>0</v>
      </c>
      <c r="E66" s="307">
        <v>0</v>
      </c>
      <c r="F66" s="308">
        <v>309005463.95999998</v>
      </c>
      <c r="G66" s="308">
        <v>0</v>
      </c>
      <c r="H66" s="308">
        <v>309005463.95999998</v>
      </c>
    </row>
    <row r="67" spans="1:8">
      <c r="A67" s="337" t="s">
        <v>294</v>
      </c>
      <c r="B67" s="338" t="s">
        <v>270</v>
      </c>
      <c r="C67" s="339">
        <v>1196085894.8499999</v>
      </c>
      <c r="D67" s="339">
        <v>0</v>
      </c>
      <c r="E67" s="339">
        <v>70004752</v>
      </c>
      <c r="F67" s="340">
        <v>1126081142.8499999</v>
      </c>
      <c r="G67" s="340">
        <v>0</v>
      </c>
      <c r="H67" s="340">
        <v>1126081142.8499999</v>
      </c>
    </row>
    <row r="68" spans="1:8">
      <c r="A68" s="305" t="s">
        <v>295</v>
      </c>
      <c r="B68" s="306" t="s">
        <v>270</v>
      </c>
      <c r="C68" s="307">
        <v>1196085894.8499999</v>
      </c>
      <c r="D68" s="307">
        <v>0</v>
      </c>
      <c r="E68" s="307">
        <v>70004752</v>
      </c>
      <c r="F68" s="308">
        <v>1126081142.8499999</v>
      </c>
      <c r="G68" s="308">
        <v>0</v>
      </c>
      <c r="H68" s="308">
        <v>1126081142.8499999</v>
      </c>
    </row>
    <row r="69" spans="1:8">
      <c r="A69" s="346" t="s">
        <v>95</v>
      </c>
      <c r="B69" s="347" t="s">
        <v>96</v>
      </c>
      <c r="C69" s="348">
        <v>242083976</v>
      </c>
      <c r="D69" s="348">
        <v>0</v>
      </c>
      <c r="E69" s="348">
        <v>0</v>
      </c>
      <c r="F69" s="349">
        <v>242083976</v>
      </c>
      <c r="G69" s="349">
        <v>0</v>
      </c>
      <c r="H69" s="349">
        <v>242083976</v>
      </c>
    </row>
    <row r="70" spans="1:8">
      <c r="A70" s="337" t="s">
        <v>296</v>
      </c>
      <c r="B70" s="338" t="s">
        <v>297</v>
      </c>
      <c r="C70" s="339">
        <v>242083976</v>
      </c>
      <c r="D70" s="339">
        <v>0</v>
      </c>
      <c r="E70" s="339">
        <v>0</v>
      </c>
      <c r="F70" s="340">
        <v>242083976</v>
      </c>
      <c r="G70" s="340">
        <v>0</v>
      </c>
      <c r="H70" s="340">
        <v>242083976</v>
      </c>
    </row>
    <row r="71" spans="1:8">
      <c r="A71" s="305" t="s">
        <v>298</v>
      </c>
      <c r="B71" s="306" t="s">
        <v>297</v>
      </c>
      <c r="C71" s="307">
        <v>242083976</v>
      </c>
      <c r="D71" s="307">
        <v>0</v>
      </c>
      <c r="E71" s="307">
        <v>0</v>
      </c>
      <c r="F71" s="308">
        <v>242083976</v>
      </c>
      <c r="G71" s="308">
        <v>0</v>
      </c>
      <c r="H71" s="308">
        <v>242083976</v>
      </c>
    </row>
    <row r="72" spans="1:8" ht="25.5">
      <c r="A72" s="346" t="s">
        <v>99</v>
      </c>
      <c r="B72" s="347" t="s">
        <v>100</v>
      </c>
      <c r="C72" s="348">
        <v>-1802056113.48</v>
      </c>
      <c r="D72" s="348">
        <v>78306557.099999994</v>
      </c>
      <c r="E72" s="348">
        <v>27777897.629999999</v>
      </c>
      <c r="F72" s="349">
        <v>-1751527454.01</v>
      </c>
      <c r="G72" s="349">
        <v>0</v>
      </c>
      <c r="H72" s="349">
        <v>-1751527454.01</v>
      </c>
    </row>
    <row r="73" spans="1:8">
      <c r="A73" s="337" t="s">
        <v>299</v>
      </c>
      <c r="B73" s="338" t="s">
        <v>257</v>
      </c>
      <c r="C73" s="339">
        <v>-406614948</v>
      </c>
      <c r="D73" s="339">
        <v>0</v>
      </c>
      <c r="E73" s="339">
        <v>6665818.75</v>
      </c>
      <c r="F73" s="340">
        <v>-413280766.75</v>
      </c>
      <c r="G73" s="340">
        <v>0</v>
      </c>
      <c r="H73" s="340">
        <v>-413280766.75</v>
      </c>
    </row>
    <row r="74" spans="1:8">
      <c r="A74" s="305" t="s">
        <v>300</v>
      </c>
      <c r="B74" s="306" t="s">
        <v>301</v>
      </c>
      <c r="C74" s="307">
        <v>0</v>
      </c>
      <c r="D74" s="307">
        <v>0</v>
      </c>
      <c r="E74" s="307">
        <v>0</v>
      </c>
      <c r="F74" s="308">
        <v>0</v>
      </c>
      <c r="G74" s="308"/>
      <c r="H74" s="308"/>
    </row>
    <row r="75" spans="1:8">
      <c r="A75" s="305" t="s">
        <v>302</v>
      </c>
      <c r="B75" s="306" t="s">
        <v>280</v>
      </c>
      <c r="C75" s="307">
        <v>-372620150</v>
      </c>
      <c r="D75" s="307">
        <v>0</v>
      </c>
      <c r="E75" s="307">
        <v>6108527.0800000001</v>
      </c>
      <c r="F75" s="308">
        <v>-378728677.07999998</v>
      </c>
      <c r="G75" s="308">
        <v>0</v>
      </c>
      <c r="H75" s="308">
        <v>-378728677.07999998</v>
      </c>
    </row>
    <row r="76" spans="1:8">
      <c r="A76" s="305" t="s">
        <v>303</v>
      </c>
      <c r="B76" s="306" t="s">
        <v>283</v>
      </c>
      <c r="C76" s="307">
        <v>-29546875</v>
      </c>
      <c r="D76" s="307">
        <v>0</v>
      </c>
      <c r="E76" s="307">
        <v>484375</v>
      </c>
      <c r="F76" s="308">
        <v>-30031250</v>
      </c>
      <c r="G76" s="308">
        <v>0</v>
      </c>
      <c r="H76" s="308">
        <v>-30031250</v>
      </c>
    </row>
    <row r="77" spans="1:8">
      <c r="A77" s="305" t="s">
        <v>304</v>
      </c>
      <c r="B77" s="306" t="s">
        <v>286</v>
      </c>
      <c r="C77" s="307">
        <v>-4447923</v>
      </c>
      <c r="D77" s="307">
        <v>0</v>
      </c>
      <c r="E77" s="307">
        <v>72916.67</v>
      </c>
      <c r="F77" s="308">
        <v>-4520839.67</v>
      </c>
      <c r="G77" s="308">
        <v>0</v>
      </c>
      <c r="H77" s="308">
        <v>-4520839.67</v>
      </c>
    </row>
    <row r="78" spans="1:8">
      <c r="A78" s="337" t="s">
        <v>305</v>
      </c>
      <c r="B78" s="338" t="s">
        <v>260</v>
      </c>
      <c r="C78" s="339">
        <v>-137049204</v>
      </c>
      <c r="D78" s="339">
        <v>12628471.82</v>
      </c>
      <c r="E78" s="339">
        <v>1532065.47</v>
      </c>
      <c r="F78" s="340">
        <v>-125952797.65000001</v>
      </c>
      <c r="G78" s="340">
        <v>0</v>
      </c>
      <c r="H78" s="340">
        <v>-125952797.65000001</v>
      </c>
    </row>
    <row r="79" spans="1:8">
      <c r="A79" s="305" t="s">
        <v>306</v>
      </c>
      <c r="B79" s="306" t="s">
        <v>262</v>
      </c>
      <c r="C79" s="307">
        <v>-38162720</v>
      </c>
      <c r="D79" s="307">
        <v>12628471.82</v>
      </c>
      <c r="E79" s="307">
        <v>243744.64000000001</v>
      </c>
      <c r="F79" s="308">
        <v>-25777992.82</v>
      </c>
      <c r="G79" s="308">
        <v>0</v>
      </c>
      <c r="H79" s="308">
        <v>-25777992.82</v>
      </c>
    </row>
    <row r="80" spans="1:8">
      <c r="A80" s="305" t="s">
        <v>307</v>
      </c>
      <c r="B80" s="306" t="s">
        <v>264</v>
      </c>
      <c r="C80" s="307">
        <v>-98886484</v>
      </c>
      <c r="D80" s="307">
        <v>0</v>
      </c>
      <c r="E80" s="307">
        <v>1288320.83</v>
      </c>
      <c r="F80" s="308">
        <v>-100174804.83</v>
      </c>
      <c r="G80" s="308">
        <v>0</v>
      </c>
      <c r="H80" s="308">
        <v>-100174804.83</v>
      </c>
    </row>
    <row r="81" spans="1:8">
      <c r="A81" s="337" t="s">
        <v>308</v>
      </c>
      <c r="B81" s="338" t="s">
        <v>266</v>
      </c>
      <c r="C81" s="339">
        <v>-1080863719.48</v>
      </c>
      <c r="D81" s="339">
        <v>65678085.280000001</v>
      </c>
      <c r="E81" s="339">
        <v>17562646.969999999</v>
      </c>
      <c r="F81" s="340">
        <v>-1032748281.17</v>
      </c>
      <c r="G81" s="340">
        <v>0</v>
      </c>
      <c r="H81" s="340">
        <v>-1032748281.17</v>
      </c>
    </row>
    <row r="82" spans="1:8">
      <c r="A82" s="305" t="s">
        <v>309</v>
      </c>
      <c r="B82" s="306" t="s">
        <v>268</v>
      </c>
      <c r="C82" s="307">
        <v>-183979294</v>
      </c>
      <c r="D82" s="307">
        <v>0</v>
      </c>
      <c r="E82" s="307">
        <v>3576046.06</v>
      </c>
      <c r="F82" s="308">
        <v>-187555340.06</v>
      </c>
      <c r="G82" s="308">
        <v>0</v>
      </c>
      <c r="H82" s="308">
        <v>-187555340.06</v>
      </c>
    </row>
    <row r="83" spans="1:8">
      <c r="A83" s="305" t="s">
        <v>310</v>
      </c>
      <c r="B83" s="306" t="s">
        <v>270</v>
      </c>
      <c r="C83" s="307">
        <v>-896884425.48000002</v>
      </c>
      <c r="D83" s="307">
        <v>65678085.280000001</v>
      </c>
      <c r="E83" s="307">
        <v>13986600.91</v>
      </c>
      <c r="F83" s="308">
        <v>-845192941.11000001</v>
      </c>
      <c r="G83" s="308">
        <v>0</v>
      </c>
      <c r="H83" s="308">
        <v>-845192941.11000001</v>
      </c>
    </row>
    <row r="84" spans="1:8">
      <c r="A84" s="337" t="s">
        <v>311</v>
      </c>
      <c r="B84" s="338" t="s">
        <v>312</v>
      </c>
      <c r="C84" s="339">
        <v>-177528242</v>
      </c>
      <c r="D84" s="339">
        <v>0</v>
      </c>
      <c r="E84" s="339">
        <v>2017366.44</v>
      </c>
      <c r="F84" s="340">
        <v>-179545608.44</v>
      </c>
      <c r="G84" s="340">
        <v>0</v>
      </c>
      <c r="H84" s="340">
        <v>-179545608.44</v>
      </c>
    </row>
    <row r="85" spans="1:8">
      <c r="A85" s="305" t="s">
        <v>313</v>
      </c>
      <c r="B85" s="306" t="s">
        <v>297</v>
      </c>
      <c r="C85" s="307">
        <v>-177528242</v>
      </c>
      <c r="D85" s="307">
        <v>0</v>
      </c>
      <c r="E85" s="307">
        <v>2017366.44</v>
      </c>
      <c r="F85" s="308">
        <v>-179545608.44</v>
      </c>
      <c r="G85" s="308">
        <v>0</v>
      </c>
      <c r="H85" s="308">
        <v>-179545608.44</v>
      </c>
    </row>
    <row r="86" spans="1:8">
      <c r="A86" s="337" t="s">
        <v>314</v>
      </c>
      <c r="B86" s="338" t="s">
        <v>315</v>
      </c>
      <c r="C86" s="339">
        <v>0</v>
      </c>
      <c r="D86" s="339">
        <v>0</v>
      </c>
      <c r="E86" s="339">
        <v>0</v>
      </c>
      <c r="F86" s="340">
        <v>0</v>
      </c>
      <c r="G86" s="340"/>
      <c r="H86" s="340"/>
    </row>
    <row r="87" spans="1:8" ht="25.5">
      <c r="A87" s="305" t="s">
        <v>316</v>
      </c>
      <c r="B87" s="306" t="s">
        <v>317</v>
      </c>
      <c r="C87" s="307">
        <v>0</v>
      </c>
      <c r="D87" s="307">
        <v>0</v>
      </c>
      <c r="E87" s="307">
        <v>0</v>
      </c>
      <c r="F87" s="308">
        <v>0</v>
      </c>
      <c r="G87" s="308"/>
      <c r="H87" s="308"/>
    </row>
    <row r="88" spans="1:8" ht="25.5">
      <c r="A88" s="305" t="s">
        <v>318</v>
      </c>
      <c r="B88" s="306" t="s">
        <v>319</v>
      </c>
      <c r="C88" s="307">
        <v>0</v>
      </c>
      <c r="D88" s="307">
        <v>0</v>
      </c>
      <c r="E88" s="307">
        <v>0</v>
      </c>
      <c r="F88" s="308">
        <v>0</v>
      </c>
      <c r="G88" s="308"/>
      <c r="H88" s="308"/>
    </row>
    <row r="89" spans="1:8" ht="25.5">
      <c r="A89" s="305" t="s">
        <v>320</v>
      </c>
      <c r="B89" s="306" t="s">
        <v>321</v>
      </c>
      <c r="C89" s="307">
        <v>0</v>
      </c>
      <c r="D89" s="307">
        <v>0</v>
      </c>
      <c r="E89" s="307">
        <v>0</v>
      </c>
      <c r="F89" s="308">
        <v>0</v>
      </c>
      <c r="G89" s="308"/>
      <c r="H89" s="308"/>
    </row>
    <row r="90" spans="1:8" ht="25.5">
      <c r="A90" s="346" t="s">
        <v>101</v>
      </c>
      <c r="B90" s="347" t="s">
        <v>102</v>
      </c>
      <c r="C90" s="348">
        <v>-353757467</v>
      </c>
      <c r="D90" s="348">
        <v>0</v>
      </c>
      <c r="E90" s="348">
        <v>0</v>
      </c>
      <c r="F90" s="349">
        <v>-353757467</v>
      </c>
      <c r="G90" s="349">
        <v>0</v>
      </c>
      <c r="H90" s="349">
        <v>-353757467</v>
      </c>
    </row>
    <row r="91" spans="1:8">
      <c r="A91" s="337" t="s">
        <v>322</v>
      </c>
      <c r="B91" s="338" t="s">
        <v>257</v>
      </c>
      <c r="C91" s="339">
        <v>-353757467</v>
      </c>
      <c r="D91" s="339">
        <v>0</v>
      </c>
      <c r="E91" s="339">
        <v>0</v>
      </c>
      <c r="F91" s="340">
        <v>-353757467</v>
      </c>
      <c r="G91" s="340">
        <v>0</v>
      </c>
      <c r="H91" s="340">
        <v>-353757467</v>
      </c>
    </row>
    <row r="92" spans="1:8">
      <c r="A92" s="305" t="s">
        <v>323</v>
      </c>
      <c r="B92" s="306" t="s">
        <v>280</v>
      </c>
      <c r="C92" s="307">
        <v>-343725899</v>
      </c>
      <c r="D92" s="307">
        <v>0</v>
      </c>
      <c r="E92" s="307">
        <v>0</v>
      </c>
      <c r="F92" s="308">
        <v>-343725899</v>
      </c>
      <c r="G92" s="308">
        <v>0</v>
      </c>
      <c r="H92" s="308">
        <v>-343725899</v>
      </c>
    </row>
    <row r="93" spans="1:8">
      <c r="A93" s="305" t="s">
        <v>324</v>
      </c>
      <c r="B93" s="306" t="s">
        <v>283</v>
      </c>
      <c r="C93" s="307">
        <v>-5965329</v>
      </c>
      <c r="D93" s="307">
        <v>0</v>
      </c>
      <c r="E93" s="307">
        <v>0</v>
      </c>
      <c r="F93" s="308">
        <v>-5965329</v>
      </c>
      <c r="G93" s="308">
        <v>0</v>
      </c>
      <c r="H93" s="308">
        <v>-5965329</v>
      </c>
    </row>
    <row r="94" spans="1:8">
      <c r="A94" s="305" t="s">
        <v>325</v>
      </c>
      <c r="B94" s="306" t="s">
        <v>286</v>
      </c>
      <c r="C94" s="307">
        <v>-4066239</v>
      </c>
      <c r="D94" s="307">
        <v>0</v>
      </c>
      <c r="E94" s="307">
        <v>0</v>
      </c>
      <c r="F94" s="308">
        <v>-4066239</v>
      </c>
      <c r="G94" s="308">
        <v>0</v>
      </c>
      <c r="H94" s="308">
        <v>-4066239</v>
      </c>
    </row>
    <row r="95" spans="1:8">
      <c r="A95" s="131" t="s">
        <v>51</v>
      </c>
      <c r="B95" s="132" t="s">
        <v>52</v>
      </c>
      <c r="C95" s="248">
        <v>6412268430.46</v>
      </c>
      <c r="D95" s="248">
        <v>4937998048</v>
      </c>
      <c r="E95" s="248">
        <v>2838701189</v>
      </c>
      <c r="F95" s="304">
        <v>8511565289.46</v>
      </c>
      <c r="G95" s="304">
        <v>8511565289.46</v>
      </c>
      <c r="H95" s="304">
        <v>0</v>
      </c>
    </row>
    <row r="96" spans="1:8">
      <c r="A96" s="346" t="s">
        <v>55</v>
      </c>
      <c r="B96" s="347" t="s">
        <v>56</v>
      </c>
      <c r="C96" s="348">
        <v>73571910.650000006</v>
      </c>
      <c r="D96" s="348">
        <v>0</v>
      </c>
      <c r="E96" s="348">
        <v>22655429</v>
      </c>
      <c r="F96" s="349">
        <v>50916481.649999999</v>
      </c>
      <c r="G96" s="349">
        <v>50916481.649999999</v>
      </c>
      <c r="H96" s="349">
        <v>0</v>
      </c>
    </row>
    <row r="97" spans="1:8">
      <c r="A97" s="337" t="s">
        <v>326</v>
      </c>
      <c r="B97" s="338" t="s">
        <v>327</v>
      </c>
      <c r="C97" s="339">
        <v>0</v>
      </c>
      <c r="D97" s="339">
        <v>0</v>
      </c>
      <c r="E97" s="339">
        <v>0</v>
      </c>
      <c r="F97" s="340">
        <v>0</v>
      </c>
      <c r="G97" s="340"/>
      <c r="H97" s="340"/>
    </row>
    <row r="98" spans="1:8">
      <c r="A98" s="305" t="s">
        <v>328</v>
      </c>
      <c r="B98" s="306" t="s">
        <v>327</v>
      </c>
      <c r="C98" s="307">
        <v>0</v>
      </c>
      <c r="D98" s="307">
        <v>0</v>
      </c>
      <c r="E98" s="307">
        <v>0</v>
      </c>
      <c r="F98" s="308">
        <v>0</v>
      </c>
      <c r="G98" s="308"/>
      <c r="H98" s="308"/>
    </row>
    <row r="99" spans="1:8">
      <c r="A99" s="337" t="s">
        <v>329</v>
      </c>
      <c r="B99" s="338" t="s">
        <v>330</v>
      </c>
      <c r="C99" s="339">
        <v>39080392.119999997</v>
      </c>
      <c r="D99" s="339">
        <v>0</v>
      </c>
      <c r="E99" s="339">
        <v>19133735</v>
      </c>
      <c r="F99" s="340">
        <v>19946657.120000001</v>
      </c>
      <c r="G99" s="340">
        <v>19946657.120000001</v>
      </c>
      <c r="H99" s="340">
        <v>0</v>
      </c>
    </row>
    <row r="100" spans="1:8" ht="25.5">
      <c r="A100" s="305" t="s">
        <v>331</v>
      </c>
      <c r="B100" s="306" t="s">
        <v>330</v>
      </c>
      <c r="C100" s="307">
        <v>39080392.119999997</v>
      </c>
      <c r="D100" s="307">
        <v>0</v>
      </c>
      <c r="E100" s="307">
        <v>19133735</v>
      </c>
      <c r="F100" s="308">
        <v>19946657.120000001</v>
      </c>
      <c r="G100" s="308">
        <v>19946657.120000001</v>
      </c>
      <c r="H100" s="308">
        <v>0</v>
      </c>
    </row>
    <row r="101" spans="1:8">
      <c r="A101" s="337" t="s">
        <v>332</v>
      </c>
      <c r="B101" s="338" t="s">
        <v>333</v>
      </c>
      <c r="C101" s="339">
        <v>34491518.530000001</v>
      </c>
      <c r="D101" s="339">
        <v>0</v>
      </c>
      <c r="E101" s="339">
        <v>3521694</v>
      </c>
      <c r="F101" s="340">
        <v>30969824.530000001</v>
      </c>
      <c r="G101" s="340">
        <v>30969824.530000001</v>
      </c>
      <c r="H101" s="340">
        <v>0</v>
      </c>
    </row>
    <row r="102" spans="1:8">
      <c r="A102" s="305" t="s">
        <v>334</v>
      </c>
      <c r="B102" s="306" t="s">
        <v>333</v>
      </c>
      <c r="C102" s="307">
        <v>34491518.530000001</v>
      </c>
      <c r="D102" s="307">
        <v>0</v>
      </c>
      <c r="E102" s="307">
        <v>3521694</v>
      </c>
      <c r="F102" s="308">
        <v>30969824.530000001</v>
      </c>
      <c r="G102" s="308">
        <v>30969824.530000001</v>
      </c>
      <c r="H102" s="308">
        <v>0</v>
      </c>
    </row>
    <row r="103" spans="1:8">
      <c r="A103" s="346" t="s">
        <v>57</v>
      </c>
      <c r="B103" s="347" t="s">
        <v>58</v>
      </c>
      <c r="C103" s="348">
        <v>31843194</v>
      </c>
      <c r="D103" s="348">
        <v>29238109</v>
      </c>
      <c r="E103" s="348">
        <v>8650691</v>
      </c>
      <c r="F103" s="349">
        <v>52430612</v>
      </c>
      <c r="G103" s="349">
        <v>52430612</v>
      </c>
      <c r="H103" s="349">
        <v>0</v>
      </c>
    </row>
    <row r="104" spans="1:8">
      <c r="A104" s="337" t="s">
        <v>335</v>
      </c>
      <c r="B104" s="338" t="s">
        <v>336</v>
      </c>
      <c r="C104" s="339">
        <v>31843194</v>
      </c>
      <c r="D104" s="339">
        <v>29238109</v>
      </c>
      <c r="E104" s="339">
        <v>8650691</v>
      </c>
      <c r="F104" s="340">
        <v>52430612</v>
      </c>
      <c r="G104" s="340">
        <v>52430612</v>
      </c>
      <c r="H104" s="340">
        <v>0</v>
      </c>
    </row>
    <row r="105" spans="1:8">
      <c r="A105" s="305" t="s">
        <v>337</v>
      </c>
      <c r="B105" s="306" t="s">
        <v>336</v>
      </c>
      <c r="C105" s="307">
        <v>31843194</v>
      </c>
      <c r="D105" s="307">
        <v>29238109</v>
      </c>
      <c r="E105" s="307">
        <v>8650691</v>
      </c>
      <c r="F105" s="308">
        <v>52430612</v>
      </c>
      <c r="G105" s="308">
        <v>52430612</v>
      </c>
      <c r="H105" s="308">
        <v>0</v>
      </c>
    </row>
    <row r="106" spans="1:8">
      <c r="A106" s="337" t="s">
        <v>338</v>
      </c>
      <c r="B106" s="338" t="s">
        <v>339</v>
      </c>
      <c r="C106" s="339">
        <v>0</v>
      </c>
      <c r="D106" s="339">
        <v>0</v>
      </c>
      <c r="E106" s="339">
        <v>0</v>
      </c>
      <c r="F106" s="340">
        <v>0</v>
      </c>
      <c r="G106" s="340"/>
      <c r="H106" s="340"/>
    </row>
    <row r="107" spans="1:8">
      <c r="A107" s="305" t="s">
        <v>340</v>
      </c>
      <c r="B107" s="306" t="s">
        <v>341</v>
      </c>
      <c r="C107" s="307">
        <v>0</v>
      </c>
      <c r="D107" s="307">
        <v>0</v>
      </c>
      <c r="E107" s="307">
        <v>0</v>
      </c>
      <c r="F107" s="308">
        <v>0</v>
      </c>
      <c r="G107" s="308"/>
      <c r="H107" s="308"/>
    </row>
    <row r="108" spans="1:8">
      <c r="A108" s="346" t="s">
        <v>59</v>
      </c>
      <c r="B108" s="347" t="s">
        <v>60</v>
      </c>
      <c r="C108" s="348">
        <v>5900534079.8199997</v>
      </c>
      <c r="D108" s="348">
        <v>4908759939</v>
      </c>
      <c r="E108" s="348">
        <v>2803237160</v>
      </c>
      <c r="F108" s="349">
        <v>8006056858.8199997</v>
      </c>
      <c r="G108" s="349">
        <v>8006056858.8199997</v>
      </c>
      <c r="H108" s="349">
        <v>0</v>
      </c>
    </row>
    <row r="109" spans="1:8">
      <c r="A109" s="337" t="s">
        <v>342</v>
      </c>
      <c r="B109" s="338" t="s">
        <v>343</v>
      </c>
      <c r="C109" s="339">
        <v>5900534079.8199997</v>
      </c>
      <c r="D109" s="339">
        <v>4908759939</v>
      </c>
      <c r="E109" s="339">
        <v>2803237160</v>
      </c>
      <c r="F109" s="340">
        <v>8006056858.8199997</v>
      </c>
      <c r="G109" s="340">
        <v>8006056858.8199997</v>
      </c>
      <c r="H109" s="340">
        <v>0</v>
      </c>
    </row>
    <row r="110" spans="1:8">
      <c r="A110" s="305" t="s">
        <v>345</v>
      </c>
      <c r="B110" s="306" t="s">
        <v>346</v>
      </c>
      <c r="C110" s="307">
        <v>5900534079.8199997</v>
      </c>
      <c r="D110" s="307">
        <v>4908759939</v>
      </c>
      <c r="E110" s="307">
        <v>2803237160</v>
      </c>
      <c r="F110" s="308">
        <v>8006056858.8199997</v>
      </c>
      <c r="G110" s="308">
        <v>8006056858.8199997</v>
      </c>
      <c r="H110" s="308">
        <v>0</v>
      </c>
    </row>
    <row r="111" spans="1:8">
      <c r="A111" s="346" t="s">
        <v>347</v>
      </c>
      <c r="B111" s="347" t="s">
        <v>348</v>
      </c>
      <c r="C111" s="348">
        <v>0</v>
      </c>
      <c r="D111" s="348">
        <v>0</v>
      </c>
      <c r="E111" s="348">
        <v>0</v>
      </c>
      <c r="F111" s="349">
        <v>0</v>
      </c>
      <c r="G111" s="349"/>
      <c r="H111" s="349"/>
    </row>
    <row r="112" spans="1:8">
      <c r="A112" s="337" t="s">
        <v>349</v>
      </c>
      <c r="B112" s="338" t="s">
        <v>350</v>
      </c>
      <c r="C112" s="339">
        <v>0</v>
      </c>
      <c r="D112" s="339">
        <v>0</v>
      </c>
      <c r="E112" s="339">
        <v>0</v>
      </c>
      <c r="F112" s="340">
        <v>0</v>
      </c>
      <c r="G112" s="340"/>
      <c r="H112" s="340"/>
    </row>
    <row r="113" spans="1:8">
      <c r="A113" s="305" t="s">
        <v>351</v>
      </c>
      <c r="B113" s="306" t="s">
        <v>350</v>
      </c>
      <c r="C113" s="307">
        <v>0</v>
      </c>
      <c r="D113" s="307">
        <v>0</v>
      </c>
      <c r="E113" s="307">
        <v>0</v>
      </c>
      <c r="F113" s="308">
        <v>0</v>
      </c>
      <c r="G113" s="308"/>
      <c r="H113" s="308"/>
    </row>
    <row r="114" spans="1:8">
      <c r="A114" s="346" t="s">
        <v>61</v>
      </c>
      <c r="B114" s="347" t="s">
        <v>62</v>
      </c>
      <c r="C114" s="348">
        <v>462812051.63999999</v>
      </c>
      <c r="D114" s="348">
        <v>0</v>
      </c>
      <c r="E114" s="348">
        <v>0</v>
      </c>
      <c r="F114" s="349">
        <v>462812051.63999999</v>
      </c>
      <c r="G114" s="349">
        <v>462812051.63999999</v>
      </c>
      <c r="H114" s="349">
        <v>0</v>
      </c>
    </row>
    <row r="115" spans="1:8">
      <c r="A115" s="337" t="s">
        <v>352</v>
      </c>
      <c r="B115" s="338" t="s">
        <v>353</v>
      </c>
      <c r="C115" s="339">
        <v>462812051.63999999</v>
      </c>
      <c r="D115" s="339">
        <v>0</v>
      </c>
      <c r="E115" s="339">
        <v>0</v>
      </c>
      <c r="F115" s="340">
        <v>462812051.63999999</v>
      </c>
      <c r="G115" s="340">
        <v>462812051.63999999</v>
      </c>
      <c r="H115" s="340">
        <v>0</v>
      </c>
    </row>
    <row r="116" spans="1:8">
      <c r="A116" s="305" t="s">
        <v>354</v>
      </c>
      <c r="B116" s="306" t="s">
        <v>353</v>
      </c>
      <c r="C116" s="307">
        <v>462812051.63999999</v>
      </c>
      <c r="D116" s="307">
        <v>0</v>
      </c>
      <c r="E116" s="307">
        <v>0</v>
      </c>
      <c r="F116" s="308">
        <v>462812051.63999999</v>
      </c>
      <c r="G116" s="308">
        <v>462812051.63999999</v>
      </c>
      <c r="H116" s="308">
        <v>0</v>
      </c>
    </row>
    <row r="117" spans="1:8">
      <c r="A117" s="337" t="s">
        <v>355</v>
      </c>
      <c r="B117" s="338" t="s">
        <v>356</v>
      </c>
      <c r="C117" s="339">
        <v>0</v>
      </c>
      <c r="D117" s="339">
        <v>0</v>
      </c>
      <c r="E117" s="339">
        <v>0</v>
      </c>
      <c r="F117" s="340">
        <v>0</v>
      </c>
      <c r="G117" s="340"/>
      <c r="H117" s="340"/>
    </row>
    <row r="118" spans="1:8">
      <c r="A118" s="305" t="s">
        <v>357</v>
      </c>
      <c r="B118" s="306" t="s">
        <v>356</v>
      </c>
      <c r="C118" s="307">
        <v>0</v>
      </c>
      <c r="D118" s="307">
        <v>0</v>
      </c>
      <c r="E118" s="307">
        <v>0</v>
      </c>
      <c r="F118" s="308">
        <v>0</v>
      </c>
      <c r="G118" s="308"/>
      <c r="H118" s="308"/>
    </row>
    <row r="119" spans="1:8" ht="25.5">
      <c r="A119" s="346" t="s">
        <v>65</v>
      </c>
      <c r="B119" s="347" t="s">
        <v>66</v>
      </c>
      <c r="C119" s="348">
        <v>-56492805.649999999</v>
      </c>
      <c r="D119" s="348">
        <v>0</v>
      </c>
      <c r="E119" s="348">
        <v>4157909</v>
      </c>
      <c r="F119" s="349">
        <v>-60650714.649999999</v>
      </c>
      <c r="G119" s="349">
        <v>-60650714.649999999</v>
      </c>
      <c r="H119" s="349">
        <v>0</v>
      </c>
    </row>
    <row r="120" spans="1:8">
      <c r="A120" s="337" t="s">
        <v>358</v>
      </c>
      <c r="B120" s="338" t="s">
        <v>353</v>
      </c>
      <c r="C120" s="339">
        <v>-56492805.649999999</v>
      </c>
      <c r="D120" s="339">
        <v>0</v>
      </c>
      <c r="E120" s="339">
        <v>4157909</v>
      </c>
      <c r="F120" s="340">
        <v>-60650714.649999999</v>
      </c>
      <c r="G120" s="340">
        <v>-60650714.649999999</v>
      </c>
      <c r="H120" s="340">
        <v>0</v>
      </c>
    </row>
    <row r="121" spans="1:8">
      <c r="A121" s="305" t="s">
        <v>359</v>
      </c>
      <c r="B121" s="306" t="s">
        <v>353</v>
      </c>
      <c r="C121" s="307">
        <v>-56492805.649999999</v>
      </c>
      <c r="D121" s="307">
        <v>0</v>
      </c>
      <c r="E121" s="307">
        <v>4157909</v>
      </c>
      <c r="F121" s="308">
        <v>-60650714.649999999</v>
      </c>
      <c r="G121" s="308">
        <v>-60650714.649999999</v>
      </c>
      <c r="H121" s="308">
        <v>0</v>
      </c>
    </row>
    <row r="122" spans="1:8">
      <c r="A122" s="337" t="s">
        <v>360</v>
      </c>
      <c r="B122" s="338" t="s">
        <v>356</v>
      </c>
      <c r="C122" s="339">
        <v>0</v>
      </c>
      <c r="D122" s="339">
        <v>0</v>
      </c>
      <c r="E122" s="339">
        <v>0</v>
      </c>
      <c r="F122" s="340">
        <v>0</v>
      </c>
      <c r="G122" s="340"/>
      <c r="H122" s="340"/>
    </row>
    <row r="123" spans="1:8" ht="15.75" thickBot="1">
      <c r="A123" s="305" t="s">
        <v>361</v>
      </c>
      <c r="B123" s="306" t="s">
        <v>356</v>
      </c>
      <c r="C123" s="307">
        <v>0</v>
      </c>
      <c r="D123" s="307">
        <v>0</v>
      </c>
      <c r="E123" s="307">
        <v>0</v>
      </c>
      <c r="F123" s="308">
        <v>0</v>
      </c>
      <c r="G123" s="308"/>
      <c r="H123" s="308"/>
    </row>
    <row r="124" spans="1:8">
      <c r="A124" s="216" t="s">
        <v>362</v>
      </c>
      <c r="B124" s="217" t="s">
        <v>13</v>
      </c>
      <c r="C124" s="218">
        <v>6336147121.2700005</v>
      </c>
      <c r="D124" s="218">
        <v>7179664440.9399996</v>
      </c>
      <c r="E124" s="218">
        <v>6845230516.4399996</v>
      </c>
      <c r="F124" s="218">
        <v>6001713196.7700005</v>
      </c>
      <c r="G124" s="218">
        <v>1224424523.8800001</v>
      </c>
      <c r="H124" s="219">
        <v>4777288672.8900003</v>
      </c>
    </row>
    <row r="125" spans="1:8">
      <c r="A125" s="131" t="s">
        <v>18</v>
      </c>
      <c r="B125" s="132" t="s">
        <v>19</v>
      </c>
      <c r="C125" s="248">
        <v>356041486.19999999</v>
      </c>
      <c r="D125" s="248">
        <v>5416401592.9399996</v>
      </c>
      <c r="E125" s="248">
        <v>5421184273.6300001</v>
      </c>
      <c r="F125" s="304">
        <v>360824166.88999999</v>
      </c>
      <c r="G125" s="304">
        <v>153877347</v>
      </c>
      <c r="H125" s="304">
        <v>206946819.88999999</v>
      </c>
    </row>
    <row r="126" spans="1:8">
      <c r="A126" s="346" t="s">
        <v>22</v>
      </c>
      <c r="B126" s="347" t="s">
        <v>23</v>
      </c>
      <c r="C126" s="348">
        <v>3956740.76</v>
      </c>
      <c r="D126" s="348">
        <v>1127996486.71</v>
      </c>
      <c r="E126" s="348">
        <v>1124039745.95</v>
      </c>
      <c r="F126" s="349">
        <v>0</v>
      </c>
      <c r="G126" s="349">
        <v>0</v>
      </c>
      <c r="H126" s="349">
        <v>0</v>
      </c>
    </row>
    <row r="127" spans="1:8">
      <c r="A127" s="337" t="s">
        <v>363</v>
      </c>
      <c r="B127" s="338" t="s">
        <v>333</v>
      </c>
      <c r="C127" s="339">
        <v>0</v>
      </c>
      <c r="D127" s="339">
        <v>1571302</v>
      </c>
      <c r="E127" s="339">
        <v>1571302</v>
      </c>
      <c r="F127" s="340">
        <v>0</v>
      </c>
      <c r="G127" s="340">
        <v>0</v>
      </c>
      <c r="H127" s="340">
        <v>0</v>
      </c>
    </row>
    <row r="128" spans="1:8">
      <c r="A128" s="305" t="s">
        <v>364</v>
      </c>
      <c r="B128" s="306" t="s">
        <v>333</v>
      </c>
      <c r="C128" s="307">
        <v>0</v>
      </c>
      <c r="D128" s="307">
        <v>1571302</v>
      </c>
      <c r="E128" s="307">
        <v>1571302</v>
      </c>
      <c r="F128" s="308">
        <v>0</v>
      </c>
      <c r="G128" s="308">
        <v>0</v>
      </c>
      <c r="H128" s="308">
        <v>0</v>
      </c>
    </row>
    <row r="129" spans="1:8">
      <c r="A129" s="337" t="s">
        <v>365</v>
      </c>
      <c r="B129" s="338" t="s">
        <v>366</v>
      </c>
      <c r="C129" s="339">
        <v>3956740.76</v>
      </c>
      <c r="D129" s="339">
        <v>1126425184.71</v>
      </c>
      <c r="E129" s="339">
        <v>1122468443.95</v>
      </c>
      <c r="F129" s="340">
        <v>0</v>
      </c>
      <c r="G129" s="340">
        <v>0</v>
      </c>
      <c r="H129" s="340">
        <v>0</v>
      </c>
    </row>
    <row r="130" spans="1:8">
      <c r="A130" s="305" t="s">
        <v>367</v>
      </c>
      <c r="B130" s="306" t="s">
        <v>368</v>
      </c>
      <c r="C130" s="307">
        <v>3956740.76</v>
      </c>
      <c r="D130" s="307">
        <v>1126425184.71</v>
      </c>
      <c r="E130" s="307">
        <v>1122468443.95</v>
      </c>
      <c r="F130" s="308">
        <v>0</v>
      </c>
      <c r="G130" s="308">
        <v>0</v>
      </c>
      <c r="H130" s="308">
        <v>0</v>
      </c>
    </row>
    <row r="131" spans="1:8">
      <c r="A131" s="346" t="s">
        <v>26</v>
      </c>
      <c r="B131" s="347" t="s">
        <v>27</v>
      </c>
      <c r="C131" s="348">
        <v>25279308</v>
      </c>
      <c r="D131" s="348">
        <v>3705742474.9400001</v>
      </c>
      <c r="E131" s="348">
        <v>3688140543.9400001</v>
      </c>
      <c r="F131" s="349">
        <v>7677377</v>
      </c>
      <c r="G131" s="349">
        <v>7677377</v>
      </c>
      <c r="H131" s="349">
        <v>0</v>
      </c>
    </row>
    <row r="132" spans="1:8">
      <c r="A132" s="337" t="s">
        <v>369</v>
      </c>
      <c r="B132" s="338" t="s">
        <v>370</v>
      </c>
      <c r="C132" s="339">
        <v>0</v>
      </c>
      <c r="D132" s="339">
        <v>0</v>
      </c>
      <c r="E132" s="339">
        <v>0</v>
      </c>
      <c r="F132" s="340">
        <v>0</v>
      </c>
      <c r="G132" s="340"/>
      <c r="H132" s="340"/>
    </row>
    <row r="133" spans="1:8">
      <c r="A133" s="305" t="s">
        <v>371</v>
      </c>
      <c r="B133" s="306" t="s">
        <v>372</v>
      </c>
      <c r="C133" s="307">
        <v>0</v>
      </c>
      <c r="D133" s="307">
        <v>0</v>
      </c>
      <c r="E133" s="307">
        <v>0</v>
      </c>
      <c r="F133" s="308">
        <v>0</v>
      </c>
      <c r="G133" s="308"/>
      <c r="H133" s="308"/>
    </row>
    <row r="134" spans="1:8">
      <c r="A134" s="337" t="s">
        <v>373</v>
      </c>
      <c r="B134" s="338" t="s">
        <v>374</v>
      </c>
      <c r="C134" s="339">
        <v>25279308</v>
      </c>
      <c r="D134" s="339">
        <v>3705742474.9400001</v>
      </c>
      <c r="E134" s="339">
        <v>3688140543.9400001</v>
      </c>
      <c r="F134" s="340">
        <v>7677377</v>
      </c>
      <c r="G134" s="340">
        <v>7677377</v>
      </c>
      <c r="H134" s="340">
        <v>0</v>
      </c>
    </row>
    <row r="135" spans="1:8">
      <c r="A135" s="305" t="s">
        <v>375</v>
      </c>
      <c r="B135" s="306" t="s">
        <v>374</v>
      </c>
      <c r="C135" s="307">
        <v>25279308</v>
      </c>
      <c r="D135" s="307">
        <v>3705742474.9400001</v>
      </c>
      <c r="E135" s="307">
        <v>3688140543.9400001</v>
      </c>
      <c r="F135" s="308">
        <v>7677377</v>
      </c>
      <c r="G135" s="308">
        <v>7677377</v>
      </c>
      <c r="H135" s="308">
        <v>0</v>
      </c>
    </row>
    <row r="136" spans="1:8">
      <c r="A136" s="337" t="s">
        <v>376</v>
      </c>
      <c r="B136" s="338" t="s">
        <v>377</v>
      </c>
      <c r="C136" s="339">
        <v>0</v>
      </c>
      <c r="D136" s="339">
        <v>0</v>
      </c>
      <c r="E136" s="339">
        <v>0</v>
      </c>
      <c r="F136" s="340">
        <v>0</v>
      </c>
      <c r="G136" s="340"/>
      <c r="H136" s="340"/>
    </row>
    <row r="137" spans="1:8" ht="25.5">
      <c r="A137" s="305" t="s">
        <v>378</v>
      </c>
      <c r="B137" s="306" t="s">
        <v>379</v>
      </c>
      <c r="C137" s="307">
        <v>0</v>
      </c>
      <c r="D137" s="307">
        <v>0</v>
      </c>
      <c r="E137" s="307">
        <v>0</v>
      </c>
      <c r="F137" s="308">
        <v>0</v>
      </c>
      <c r="G137" s="308"/>
      <c r="H137" s="308"/>
    </row>
    <row r="138" spans="1:8">
      <c r="A138" s="337" t="s">
        <v>380</v>
      </c>
      <c r="B138" s="338" t="s">
        <v>381</v>
      </c>
      <c r="C138" s="339">
        <v>0</v>
      </c>
      <c r="D138" s="339">
        <v>0</v>
      </c>
      <c r="E138" s="339">
        <v>0</v>
      </c>
      <c r="F138" s="340">
        <v>0</v>
      </c>
      <c r="G138" s="340"/>
      <c r="H138" s="340"/>
    </row>
    <row r="139" spans="1:8">
      <c r="A139" s="305" t="s">
        <v>382</v>
      </c>
      <c r="B139" s="306" t="s">
        <v>381</v>
      </c>
      <c r="C139" s="307">
        <v>0</v>
      </c>
      <c r="D139" s="307">
        <v>0</v>
      </c>
      <c r="E139" s="307">
        <v>0</v>
      </c>
      <c r="F139" s="308">
        <v>0</v>
      </c>
      <c r="G139" s="308"/>
      <c r="H139" s="308"/>
    </row>
    <row r="140" spans="1:8">
      <c r="A140" s="346" t="s">
        <v>30</v>
      </c>
      <c r="B140" s="347" t="s">
        <v>31</v>
      </c>
      <c r="C140" s="348">
        <v>35986677</v>
      </c>
      <c r="D140" s="348">
        <v>321451339</v>
      </c>
      <c r="E140" s="348">
        <v>285485362</v>
      </c>
      <c r="F140" s="349">
        <v>20700</v>
      </c>
      <c r="G140" s="349">
        <v>20700</v>
      </c>
      <c r="H140" s="349">
        <v>0</v>
      </c>
    </row>
    <row r="141" spans="1:8">
      <c r="A141" s="337" t="s">
        <v>383</v>
      </c>
      <c r="B141" s="338" t="s">
        <v>384</v>
      </c>
      <c r="C141" s="339">
        <v>7663800</v>
      </c>
      <c r="D141" s="339">
        <v>79923300</v>
      </c>
      <c r="E141" s="339">
        <v>72259500</v>
      </c>
      <c r="F141" s="340">
        <v>0</v>
      </c>
      <c r="G141" s="340">
        <v>0</v>
      </c>
      <c r="H141" s="340">
        <v>0</v>
      </c>
    </row>
    <row r="142" spans="1:8">
      <c r="A142" s="305" t="s">
        <v>385</v>
      </c>
      <c r="B142" s="306" t="s">
        <v>384</v>
      </c>
      <c r="C142" s="307">
        <v>7663800</v>
      </c>
      <c r="D142" s="307">
        <v>79923300</v>
      </c>
      <c r="E142" s="307">
        <v>72259500</v>
      </c>
      <c r="F142" s="308">
        <v>0</v>
      </c>
      <c r="G142" s="308">
        <v>0</v>
      </c>
      <c r="H142" s="308">
        <v>0</v>
      </c>
    </row>
    <row r="143" spans="1:8">
      <c r="A143" s="337" t="s">
        <v>386</v>
      </c>
      <c r="B143" s="338" t="s">
        <v>387</v>
      </c>
      <c r="C143" s="339">
        <v>4216300</v>
      </c>
      <c r="D143" s="339">
        <v>45062900</v>
      </c>
      <c r="E143" s="339">
        <v>40846600</v>
      </c>
      <c r="F143" s="340">
        <v>0</v>
      </c>
      <c r="G143" s="340">
        <v>0</v>
      </c>
      <c r="H143" s="340">
        <v>0</v>
      </c>
    </row>
    <row r="144" spans="1:8">
      <c r="A144" s="305" t="s">
        <v>388</v>
      </c>
      <c r="B144" s="306" t="s">
        <v>387</v>
      </c>
      <c r="C144" s="307">
        <v>4216300</v>
      </c>
      <c r="D144" s="307">
        <v>45062900</v>
      </c>
      <c r="E144" s="307">
        <v>40846600</v>
      </c>
      <c r="F144" s="308">
        <v>0</v>
      </c>
      <c r="G144" s="308">
        <v>0</v>
      </c>
      <c r="H144" s="308">
        <v>0</v>
      </c>
    </row>
    <row r="145" spans="1:8">
      <c r="A145" s="337" t="s">
        <v>389</v>
      </c>
      <c r="B145" s="338" t="s">
        <v>390</v>
      </c>
      <c r="C145" s="339">
        <v>0</v>
      </c>
      <c r="D145" s="339">
        <v>7955507</v>
      </c>
      <c r="E145" s="339">
        <v>7976207</v>
      </c>
      <c r="F145" s="340">
        <v>20700</v>
      </c>
      <c r="G145" s="340">
        <v>20700</v>
      </c>
      <c r="H145" s="340">
        <v>0</v>
      </c>
    </row>
    <row r="146" spans="1:8">
      <c r="A146" s="305" t="s">
        <v>391</v>
      </c>
      <c r="B146" s="306" t="s">
        <v>390</v>
      </c>
      <c r="C146" s="307">
        <v>0</v>
      </c>
      <c r="D146" s="307">
        <v>7955507</v>
      </c>
      <c r="E146" s="307">
        <v>7976207</v>
      </c>
      <c r="F146" s="308">
        <v>20700</v>
      </c>
      <c r="G146" s="308">
        <v>20700</v>
      </c>
      <c r="H146" s="308">
        <v>0</v>
      </c>
    </row>
    <row r="147" spans="1:8">
      <c r="A147" s="337" t="s">
        <v>392</v>
      </c>
      <c r="B147" s="338" t="s">
        <v>393</v>
      </c>
      <c r="C147" s="339">
        <v>0</v>
      </c>
      <c r="D147" s="339">
        <v>99558111</v>
      </c>
      <c r="E147" s="339">
        <v>99558111</v>
      </c>
      <c r="F147" s="340">
        <v>0</v>
      </c>
      <c r="G147" s="340">
        <v>0</v>
      </c>
      <c r="H147" s="340">
        <v>0</v>
      </c>
    </row>
    <row r="148" spans="1:8">
      <c r="A148" s="305" t="s">
        <v>394</v>
      </c>
      <c r="B148" s="306" t="s">
        <v>393</v>
      </c>
      <c r="C148" s="307">
        <v>0</v>
      </c>
      <c r="D148" s="307">
        <v>99558111</v>
      </c>
      <c r="E148" s="307">
        <v>99558111</v>
      </c>
      <c r="F148" s="308">
        <v>0</v>
      </c>
      <c r="G148" s="308">
        <v>0</v>
      </c>
      <c r="H148" s="308">
        <v>0</v>
      </c>
    </row>
    <row r="149" spans="1:8">
      <c r="A149" s="337" t="s">
        <v>395</v>
      </c>
      <c r="B149" s="338" t="s">
        <v>396</v>
      </c>
      <c r="C149" s="339">
        <v>0</v>
      </c>
      <c r="D149" s="339">
        <v>416476</v>
      </c>
      <c r="E149" s="339">
        <v>416476</v>
      </c>
      <c r="F149" s="340">
        <v>0</v>
      </c>
      <c r="G149" s="340">
        <v>0</v>
      </c>
      <c r="H149" s="340">
        <v>0</v>
      </c>
    </row>
    <row r="150" spans="1:8">
      <c r="A150" s="305" t="s">
        <v>397</v>
      </c>
      <c r="B150" s="306" t="s">
        <v>396</v>
      </c>
      <c r="C150" s="307">
        <v>0</v>
      </c>
      <c r="D150" s="307">
        <v>416476</v>
      </c>
      <c r="E150" s="307">
        <v>416476</v>
      </c>
      <c r="F150" s="308">
        <v>0</v>
      </c>
      <c r="G150" s="308">
        <v>0</v>
      </c>
      <c r="H150" s="308">
        <v>0</v>
      </c>
    </row>
    <row r="151" spans="1:8">
      <c r="A151" s="337" t="s">
        <v>398</v>
      </c>
      <c r="B151" s="338" t="s">
        <v>399</v>
      </c>
      <c r="C151" s="339">
        <v>2216577</v>
      </c>
      <c r="D151" s="339">
        <v>3950045</v>
      </c>
      <c r="E151" s="339">
        <v>1733468</v>
      </c>
      <c r="F151" s="340">
        <v>0</v>
      </c>
      <c r="G151" s="340">
        <v>0</v>
      </c>
      <c r="H151" s="340">
        <v>0</v>
      </c>
    </row>
    <row r="152" spans="1:8">
      <c r="A152" s="305" t="s">
        <v>400</v>
      </c>
      <c r="B152" s="306" t="s">
        <v>399</v>
      </c>
      <c r="C152" s="307">
        <v>2216577</v>
      </c>
      <c r="D152" s="307">
        <v>3950045</v>
      </c>
      <c r="E152" s="307">
        <v>1733468</v>
      </c>
      <c r="F152" s="308">
        <v>0</v>
      </c>
      <c r="G152" s="308">
        <v>0</v>
      </c>
      <c r="H152" s="308">
        <v>0</v>
      </c>
    </row>
    <row r="153" spans="1:8" ht="25.5">
      <c r="A153" s="337" t="s">
        <v>401</v>
      </c>
      <c r="B153" s="338" t="s">
        <v>402</v>
      </c>
      <c r="C153" s="339">
        <v>21890000</v>
      </c>
      <c r="D153" s="339">
        <v>84585000</v>
      </c>
      <c r="E153" s="339">
        <v>62695000</v>
      </c>
      <c r="F153" s="340">
        <v>0</v>
      </c>
      <c r="G153" s="340">
        <v>0</v>
      </c>
      <c r="H153" s="340">
        <v>0</v>
      </c>
    </row>
    <row r="154" spans="1:8" ht="25.5">
      <c r="A154" s="305" t="s">
        <v>403</v>
      </c>
      <c r="B154" s="306" t="s">
        <v>402</v>
      </c>
      <c r="C154" s="307">
        <v>21890000</v>
      </c>
      <c r="D154" s="307">
        <v>84585000</v>
      </c>
      <c r="E154" s="307">
        <v>62695000</v>
      </c>
      <c r="F154" s="308">
        <v>0</v>
      </c>
      <c r="G154" s="308">
        <v>0</v>
      </c>
      <c r="H154" s="308">
        <v>0</v>
      </c>
    </row>
    <row r="155" spans="1:8">
      <c r="A155" s="337" t="s">
        <v>404</v>
      </c>
      <c r="B155" s="338" t="s">
        <v>405</v>
      </c>
      <c r="C155" s="339">
        <v>0</v>
      </c>
      <c r="D155" s="339">
        <v>0</v>
      </c>
      <c r="E155" s="339">
        <v>0</v>
      </c>
      <c r="F155" s="340">
        <v>0</v>
      </c>
      <c r="G155" s="340"/>
      <c r="H155" s="340"/>
    </row>
    <row r="156" spans="1:8">
      <c r="A156" s="305" t="s">
        <v>406</v>
      </c>
      <c r="B156" s="306" t="s">
        <v>405</v>
      </c>
      <c r="C156" s="307">
        <v>0</v>
      </c>
      <c r="D156" s="307">
        <v>0</v>
      </c>
      <c r="E156" s="307">
        <v>0</v>
      </c>
      <c r="F156" s="308">
        <v>0</v>
      </c>
      <c r="G156" s="308"/>
      <c r="H156" s="308"/>
    </row>
    <row r="157" spans="1:8">
      <c r="A157" s="346" t="s">
        <v>34</v>
      </c>
      <c r="B157" s="347" t="s">
        <v>35</v>
      </c>
      <c r="C157" s="348">
        <v>80307968</v>
      </c>
      <c r="D157" s="348">
        <v>147934225</v>
      </c>
      <c r="E157" s="348">
        <v>213805527</v>
      </c>
      <c r="F157" s="349">
        <v>146179270</v>
      </c>
      <c r="G157" s="349">
        <v>146179270</v>
      </c>
      <c r="H157" s="349">
        <v>0</v>
      </c>
    </row>
    <row r="158" spans="1:8">
      <c r="A158" s="337" t="s">
        <v>407</v>
      </c>
      <c r="B158" s="338" t="s">
        <v>408</v>
      </c>
      <c r="C158" s="339">
        <v>9490812</v>
      </c>
      <c r="D158" s="339">
        <v>9489000</v>
      </c>
      <c r="E158" s="339">
        <v>747999</v>
      </c>
      <c r="F158" s="340">
        <v>749811</v>
      </c>
      <c r="G158" s="340">
        <v>749811</v>
      </c>
      <c r="H158" s="340">
        <v>0</v>
      </c>
    </row>
    <row r="159" spans="1:8">
      <c r="A159" s="305" t="s">
        <v>409</v>
      </c>
      <c r="B159" s="306" t="s">
        <v>410</v>
      </c>
      <c r="C159" s="307">
        <v>138048812</v>
      </c>
      <c r="D159" s="307">
        <v>0</v>
      </c>
      <c r="E159" s="307">
        <v>747999</v>
      </c>
      <c r="F159" s="308">
        <v>138796811</v>
      </c>
      <c r="G159" s="308">
        <v>138796811</v>
      </c>
      <c r="H159" s="308">
        <v>0</v>
      </c>
    </row>
    <row r="160" spans="1:8">
      <c r="A160" s="305" t="s">
        <v>411</v>
      </c>
      <c r="B160" s="306" t="s">
        <v>412</v>
      </c>
      <c r="C160" s="307">
        <v>-128558000</v>
      </c>
      <c r="D160" s="307">
        <v>9489000</v>
      </c>
      <c r="E160" s="307">
        <v>0</v>
      </c>
      <c r="F160" s="308">
        <v>-138047000</v>
      </c>
      <c r="G160" s="308">
        <v>-138047000</v>
      </c>
      <c r="H160" s="308">
        <v>0</v>
      </c>
    </row>
    <row r="161" spans="1:8">
      <c r="A161" s="337" t="s">
        <v>413</v>
      </c>
      <c r="B161" s="338" t="s">
        <v>414</v>
      </c>
      <c r="C161" s="339">
        <v>4016327</v>
      </c>
      <c r="D161" s="339">
        <v>3942000</v>
      </c>
      <c r="E161" s="339">
        <v>6018043</v>
      </c>
      <c r="F161" s="340">
        <v>6092370</v>
      </c>
      <c r="G161" s="340">
        <v>6092370</v>
      </c>
      <c r="H161" s="340">
        <v>0</v>
      </c>
    </row>
    <row r="162" spans="1:8">
      <c r="A162" s="305" t="s">
        <v>415</v>
      </c>
      <c r="B162" s="306" t="s">
        <v>410</v>
      </c>
      <c r="C162" s="307">
        <v>22952327</v>
      </c>
      <c r="D162" s="307">
        <v>0</v>
      </c>
      <c r="E162" s="307">
        <v>6018043</v>
      </c>
      <c r="F162" s="308">
        <v>28970370</v>
      </c>
      <c r="G162" s="308">
        <v>28970370</v>
      </c>
      <c r="H162" s="308">
        <v>0</v>
      </c>
    </row>
    <row r="163" spans="1:8">
      <c r="A163" s="305" t="s">
        <v>416</v>
      </c>
      <c r="B163" s="306" t="s">
        <v>412</v>
      </c>
      <c r="C163" s="307">
        <v>-18936000</v>
      </c>
      <c r="D163" s="307">
        <v>3942000</v>
      </c>
      <c r="E163" s="307">
        <v>0</v>
      </c>
      <c r="F163" s="308">
        <v>-22878000</v>
      </c>
      <c r="G163" s="308">
        <v>-22878000</v>
      </c>
      <c r="H163" s="308">
        <v>0</v>
      </c>
    </row>
    <row r="164" spans="1:8">
      <c r="A164" s="337" t="s">
        <v>417</v>
      </c>
      <c r="B164" s="338" t="s">
        <v>418</v>
      </c>
      <c r="C164" s="339">
        <v>1263</v>
      </c>
      <c r="D164" s="339">
        <v>0</v>
      </c>
      <c r="E164" s="339">
        <v>0</v>
      </c>
      <c r="F164" s="340">
        <v>1263</v>
      </c>
      <c r="G164" s="340">
        <v>1263</v>
      </c>
      <c r="H164" s="340">
        <v>0</v>
      </c>
    </row>
    <row r="165" spans="1:8">
      <c r="A165" s="305" t="s">
        <v>419</v>
      </c>
      <c r="B165" s="306" t="s">
        <v>410</v>
      </c>
      <c r="C165" s="307">
        <v>4945263</v>
      </c>
      <c r="D165" s="307">
        <v>0</v>
      </c>
      <c r="E165" s="307">
        <v>0</v>
      </c>
      <c r="F165" s="308">
        <v>4945263</v>
      </c>
      <c r="G165" s="308">
        <v>4945263</v>
      </c>
      <c r="H165" s="308">
        <v>0</v>
      </c>
    </row>
    <row r="166" spans="1:8">
      <c r="A166" s="305" t="s">
        <v>420</v>
      </c>
      <c r="B166" s="306" t="s">
        <v>412</v>
      </c>
      <c r="C166" s="307">
        <v>-4944000</v>
      </c>
      <c r="D166" s="307">
        <v>0</v>
      </c>
      <c r="E166" s="307">
        <v>0</v>
      </c>
      <c r="F166" s="308">
        <v>-4944000</v>
      </c>
      <c r="G166" s="308">
        <v>-4944000</v>
      </c>
      <c r="H166" s="308">
        <v>0</v>
      </c>
    </row>
    <row r="167" spans="1:8">
      <c r="A167" s="337" t="s">
        <v>421</v>
      </c>
      <c r="B167" s="338" t="s">
        <v>422</v>
      </c>
      <c r="C167" s="339">
        <v>47118539</v>
      </c>
      <c r="D167" s="339">
        <v>114901000</v>
      </c>
      <c r="E167" s="339">
        <v>191039771</v>
      </c>
      <c r="F167" s="340">
        <v>123257310</v>
      </c>
      <c r="G167" s="340">
        <v>123257310</v>
      </c>
      <c r="H167" s="340">
        <v>0</v>
      </c>
    </row>
    <row r="168" spans="1:8">
      <c r="A168" s="305" t="s">
        <v>423</v>
      </c>
      <c r="B168" s="306" t="s">
        <v>410</v>
      </c>
      <c r="C168" s="307">
        <v>620754539</v>
      </c>
      <c r="D168" s="307">
        <v>67784000</v>
      </c>
      <c r="E168" s="307">
        <v>191039771</v>
      </c>
      <c r="F168" s="308">
        <v>744010310</v>
      </c>
      <c r="G168" s="308">
        <v>744010310</v>
      </c>
      <c r="H168" s="308">
        <v>0</v>
      </c>
    </row>
    <row r="169" spans="1:8">
      <c r="A169" s="305" t="s">
        <v>424</v>
      </c>
      <c r="B169" s="306" t="s">
        <v>412</v>
      </c>
      <c r="C169" s="307">
        <v>-573636000</v>
      </c>
      <c r="D169" s="307">
        <v>47117000</v>
      </c>
      <c r="E169" s="307">
        <v>0</v>
      </c>
      <c r="F169" s="308">
        <v>-620753000</v>
      </c>
      <c r="G169" s="308">
        <v>-620753000</v>
      </c>
      <c r="H169" s="308">
        <v>0</v>
      </c>
    </row>
    <row r="170" spans="1:8">
      <c r="A170" s="337" t="s">
        <v>425</v>
      </c>
      <c r="B170" s="338" t="s">
        <v>426</v>
      </c>
      <c r="C170" s="339">
        <v>6584125</v>
      </c>
      <c r="D170" s="339">
        <v>6573000</v>
      </c>
      <c r="E170" s="339">
        <v>5919778</v>
      </c>
      <c r="F170" s="340">
        <v>5930903</v>
      </c>
      <c r="G170" s="340">
        <v>5930903</v>
      </c>
      <c r="H170" s="340">
        <v>0</v>
      </c>
    </row>
    <row r="171" spans="1:8">
      <c r="A171" s="305" t="s">
        <v>427</v>
      </c>
      <c r="B171" s="306" t="s">
        <v>428</v>
      </c>
      <c r="C171" s="307">
        <v>91358438</v>
      </c>
      <c r="D171" s="307">
        <v>0</v>
      </c>
      <c r="E171" s="307">
        <v>5919778</v>
      </c>
      <c r="F171" s="308">
        <v>97278216</v>
      </c>
      <c r="G171" s="308">
        <v>97278216</v>
      </c>
      <c r="H171" s="308">
        <v>0</v>
      </c>
    </row>
    <row r="172" spans="1:8">
      <c r="A172" s="305" t="s">
        <v>429</v>
      </c>
      <c r="B172" s="306" t="s">
        <v>430</v>
      </c>
      <c r="C172" s="307">
        <v>-84774313</v>
      </c>
      <c r="D172" s="307">
        <v>6573000</v>
      </c>
      <c r="E172" s="307">
        <v>0</v>
      </c>
      <c r="F172" s="308">
        <v>-91347313</v>
      </c>
      <c r="G172" s="308">
        <v>-91347313</v>
      </c>
      <c r="H172" s="308">
        <v>0</v>
      </c>
    </row>
    <row r="173" spans="1:8" ht="25.5">
      <c r="A173" s="305" t="s">
        <v>431</v>
      </c>
      <c r="B173" s="306" t="s">
        <v>432</v>
      </c>
      <c r="C173" s="307">
        <v>154687</v>
      </c>
      <c r="D173" s="307">
        <v>0</v>
      </c>
      <c r="E173" s="307">
        <v>0</v>
      </c>
      <c r="F173" s="308">
        <v>154687</v>
      </c>
      <c r="G173" s="308">
        <v>154687</v>
      </c>
      <c r="H173" s="308">
        <v>0</v>
      </c>
    </row>
    <row r="174" spans="1:8" ht="25.5">
      <c r="A174" s="305" t="s">
        <v>433</v>
      </c>
      <c r="B174" s="306" t="s">
        <v>434</v>
      </c>
      <c r="C174" s="307">
        <v>-154687</v>
      </c>
      <c r="D174" s="307">
        <v>0</v>
      </c>
      <c r="E174" s="307">
        <v>0</v>
      </c>
      <c r="F174" s="308">
        <v>-154687</v>
      </c>
      <c r="G174" s="308">
        <v>-154687</v>
      </c>
      <c r="H174" s="308">
        <v>0</v>
      </c>
    </row>
    <row r="175" spans="1:8">
      <c r="A175" s="337" t="s">
        <v>435</v>
      </c>
      <c r="B175" s="338" t="s">
        <v>436</v>
      </c>
      <c r="C175" s="339">
        <v>453</v>
      </c>
      <c r="D175" s="339">
        <v>0</v>
      </c>
      <c r="E175" s="339">
        <v>0</v>
      </c>
      <c r="F175" s="340">
        <v>453</v>
      </c>
      <c r="G175" s="340">
        <v>453</v>
      </c>
      <c r="H175" s="340">
        <v>0</v>
      </c>
    </row>
    <row r="176" spans="1:8">
      <c r="A176" s="305" t="s">
        <v>437</v>
      </c>
      <c r="B176" s="306" t="s">
        <v>410</v>
      </c>
      <c r="C176" s="307">
        <v>24096453</v>
      </c>
      <c r="D176" s="307">
        <v>0</v>
      </c>
      <c r="E176" s="307">
        <v>0</v>
      </c>
      <c r="F176" s="308">
        <v>24096453</v>
      </c>
      <c r="G176" s="308">
        <v>24096453</v>
      </c>
      <c r="H176" s="308">
        <v>0</v>
      </c>
    </row>
    <row r="177" spans="1:11">
      <c r="A177" s="305" t="s">
        <v>438</v>
      </c>
      <c r="B177" s="306" t="s">
        <v>412</v>
      </c>
      <c r="C177" s="307">
        <v>-24096000</v>
      </c>
      <c r="D177" s="307">
        <v>0</v>
      </c>
      <c r="E177" s="307">
        <v>0</v>
      </c>
      <c r="F177" s="308">
        <v>-24096000</v>
      </c>
      <c r="G177" s="308">
        <v>-24096000</v>
      </c>
      <c r="H177" s="308">
        <v>0</v>
      </c>
    </row>
    <row r="178" spans="1:11" ht="25.5">
      <c r="A178" s="337" t="s">
        <v>439</v>
      </c>
      <c r="B178" s="338" t="s">
        <v>440</v>
      </c>
      <c r="C178" s="339">
        <v>13096449</v>
      </c>
      <c r="D178" s="339">
        <v>13029225</v>
      </c>
      <c r="E178" s="339">
        <v>10079936</v>
      </c>
      <c r="F178" s="340">
        <v>10147160</v>
      </c>
      <c r="G178" s="340">
        <v>10147160</v>
      </c>
      <c r="H178" s="340">
        <v>0</v>
      </c>
    </row>
    <row r="179" spans="1:11">
      <c r="A179" s="305" t="s">
        <v>441</v>
      </c>
      <c r="B179" s="306" t="s">
        <v>410</v>
      </c>
      <c r="C179" s="307">
        <v>83741551</v>
      </c>
      <c r="D179" s="307">
        <v>0</v>
      </c>
      <c r="E179" s="307">
        <v>10079936</v>
      </c>
      <c r="F179" s="308">
        <v>93821487</v>
      </c>
      <c r="G179" s="308">
        <v>93821487</v>
      </c>
      <c r="H179" s="308">
        <v>0</v>
      </c>
    </row>
    <row r="180" spans="1:11">
      <c r="A180" s="305" t="s">
        <v>442</v>
      </c>
      <c r="B180" s="306" t="s">
        <v>412</v>
      </c>
      <c r="C180" s="307">
        <v>-70645102</v>
      </c>
      <c r="D180" s="307">
        <v>13029225</v>
      </c>
      <c r="E180" s="307">
        <v>0</v>
      </c>
      <c r="F180" s="308">
        <v>-83674327</v>
      </c>
      <c r="G180" s="308">
        <v>-83674327</v>
      </c>
      <c r="H180" s="308">
        <v>0</v>
      </c>
    </row>
    <row r="181" spans="1:11" ht="25.5">
      <c r="A181" s="337" t="s">
        <v>443</v>
      </c>
      <c r="B181" s="338" t="s">
        <v>444</v>
      </c>
      <c r="C181" s="339">
        <v>0</v>
      </c>
      <c r="D181" s="339">
        <v>0</v>
      </c>
      <c r="E181" s="339">
        <v>0</v>
      </c>
      <c r="F181" s="340">
        <v>0</v>
      </c>
      <c r="G181" s="340"/>
      <c r="H181" s="340"/>
      <c r="I181" s="243"/>
      <c r="J181" s="243"/>
      <c r="K181" s="243"/>
    </row>
    <row r="182" spans="1:11">
      <c r="A182" s="305" t="s">
        <v>445</v>
      </c>
      <c r="B182" s="306" t="s">
        <v>410</v>
      </c>
      <c r="C182" s="307">
        <v>0</v>
      </c>
      <c r="D182" s="307">
        <v>0</v>
      </c>
      <c r="E182" s="307">
        <v>0</v>
      </c>
      <c r="F182" s="308">
        <v>0</v>
      </c>
      <c r="G182" s="308"/>
      <c r="H182" s="308"/>
      <c r="I182" s="243"/>
      <c r="J182" s="243"/>
      <c r="K182" s="243"/>
    </row>
    <row r="183" spans="1:11">
      <c r="A183" s="305" t="s">
        <v>446</v>
      </c>
      <c r="B183" s="306" t="s">
        <v>412</v>
      </c>
      <c r="C183" s="307">
        <v>0</v>
      </c>
      <c r="D183" s="307">
        <v>0</v>
      </c>
      <c r="E183" s="307">
        <v>0</v>
      </c>
      <c r="F183" s="308">
        <v>0</v>
      </c>
      <c r="G183" s="308"/>
      <c r="H183" s="308"/>
      <c r="I183" s="243"/>
      <c r="J183" s="243"/>
      <c r="K183" s="243"/>
    </row>
    <row r="184" spans="1:11">
      <c r="A184" s="337" t="s">
        <v>447</v>
      </c>
      <c r="B184" s="338" t="s">
        <v>448</v>
      </c>
      <c r="C184" s="339">
        <v>0</v>
      </c>
      <c r="D184" s="339">
        <v>0</v>
      </c>
      <c r="E184" s="339">
        <v>0</v>
      </c>
      <c r="F184" s="340">
        <v>0</v>
      </c>
      <c r="G184" s="340"/>
      <c r="H184" s="340"/>
      <c r="I184" s="243"/>
      <c r="J184" s="243"/>
      <c r="K184" s="243"/>
    </row>
    <row r="185" spans="1:11">
      <c r="A185" s="305" t="s">
        <v>449</v>
      </c>
      <c r="B185" s="306" t="s">
        <v>410</v>
      </c>
      <c r="C185" s="307">
        <v>0</v>
      </c>
      <c r="D185" s="307">
        <v>0</v>
      </c>
      <c r="E185" s="307">
        <v>0</v>
      </c>
      <c r="F185" s="308">
        <v>0</v>
      </c>
      <c r="G185" s="308"/>
      <c r="H185" s="308"/>
      <c r="I185" s="243"/>
      <c r="J185" s="243"/>
      <c r="K185" s="243"/>
    </row>
    <row r="186" spans="1:11">
      <c r="A186" s="305" t="s">
        <v>450</v>
      </c>
      <c r="B186" s="306" t="s">
        <v>412</v>
      </c>
      <c r="C186" s="307">
        <v>0</v>
      </c>
      <c r="D186" s="307">
        <v>0</v>
      </c>
      <c r="E186" s="307">
        <v>0</v>
      </c>
      <c r="F186" s="308">
        <v>0</v>
      </c>
      <c r="G186" s="308"/>
      <c r="H186" s="308"/>
      <c r="I186" s="243"/>
      <c r="J186" s="243"/>
      <c r="K186" s="243"/>
    </row>
    <row r="187" spans="1:11">
      <c r="A187" s="337" t="s">
        <v>451</v>
      </c>
      <c r="B187" s="338" t="s">
        <v>452</v>
      </c>
      <c r="C187" s="339">
        <v>0</v>
      </c>
      <c r="D187" s="339">
        <v>0</v>
      </c>
      <c r="E187" s="339">
        <v>0</v>
      </c>
      <c r="F187" s="340">
        <v>0</v>
      </c>
      <c r="G187" s="340"/>
      <c r="H187" s="340"/>
    </row>
    <row r="188" spans="1:11">
      <c r="A188" s="305" t="s">
        <v>453</v>
      </c>
      <c r="B188" s="306" t="s">
        <v>410</v>
      </c>
      <c r="C188" s="307">
        <v>0</v>
      </c>
      <c r="D188" s="307">
        <v>0</v>
      </c>
      <c r="E188" s="307">
        <v>0</v>
      </c>
      <c r="F188" s="308">
        <v>0</v>
      </c>
      <c r="G188" s="308"/>
      <c r="H188" s="308"/>
    </row>
    <row r="189" spans="1:11">
      <c r="A189" s="305" t="s">
        <v>454</v>
      </c>
      <c r="B189" s="306" t="s">
        <v>412</v>
      </c>
      <c r="C189" s="307">
        <v>0</v>
      </c>
      <c r="D189" s="307">
        <v>0</v>
      </c>
      <c r="E189" s="307">
        <v>0</v>
      </c>
      <c r="F189" s="308">
        <v>0</v>
      </c>
      <c r="G189" s="308"/>
      <c r="H189" s="308"/>
    </row>
    <row r="190" spans="1:11">
      <c r="A190" s="346" t="s">
        <v>455</v>
      </c>
      <c r="B190" s="347" t="s">
        <v>189</v>
      </c>
      <c r="C190" s="348">
        <v>0</v>
      </c>
      <c r="D190" s="348">
        <v>0</v>
      </c>
      <c r="E190" s="348">
        <v>0</v>
      </c>
      <c r="F190" s="349">
        <v>0</v>
      </c>
      <c r="G190" s="349"/>
      <c r="H190" s="349"/>
    </row>
    <row r="191" spans="1:11">
      <c r="A191" s="337" t="s">
        <v>456</v>
      </c>
      <c r="B191" s="338" t="s">
        <v>457</v>
      </c>
      <c r="C191" s="339">
        <v>0</v>
      </c>
      <c r="D191" s="339">
        <v>0</v>
      </c>
      <c r="E191" s="339">
        <v>0</v>
      </c>
      <c r="F191" s="340">
        <v>0</v>
      </c>
      <c r="G191" s="340"/>
      <c r="H191" s="340"/>
    </row>
    <row r="192" spans="1:11">
      <c r="A192" s="305" t="s">
        <v>458</v>
      </c>
      <c r="B192" s="306" t="s">
        <v>457</v>
      </c>
      <c r="C192" s="307">
        <v>0</v>
      </c>
      <c r="D192" s="307">
        <v>0</v>
      </c>
      <c r="E192" s="307">
        <v>0</v>
      </c>
      <c r="F192" s="308">
        <v>0</v>
      </c>
      <c r="G192" s="308"/>
      <c r="H192" s="308"/>
    </row>
    <row r="193" spans="1:8">
      <c r="A193" s="337" t="s">
        <v>459</v>
      </c>
      <c r="B193" s="338" t="s">
        <v>460</v>
      </c>
      <c r="C193" s="339">
        <v>0</v>
      </c>
      <c r="D193" s="339">
        <v>0</v>
      </c>
      <c r="E193" s="339">
        <v>0</v>
      </c>
      <c r="F193" s="340">
        <v>0</v>
      </c>
      <c r="G193" s="340"/>
      <c r="H193" s="340"/>
    </row>
    <row r="194" spans="1:8">
      <c r="A194" s="305" t="s">
        <v>461</v>
      </c>
      <c r="B194" s="306" t="s">
        <v>460</v>
      </c>
      <c r="C194" s="307">
        <v>0</v>
      </c>
      <c r="D194" s="307">
        <v>0</v>
      </c>
      <c r="E194" s="307">
        <v>0</v>
      </c>
      <c r="F194" s="308">
        <v>0</v>
      </c>
      <c r="G194" s="308"/>
      <c r="H194" s="308"/>
    </row>
    <row r="195" spans="1:8">
      <c r="A195" s="337" t="s">
        <v>462</v>
      </c>
      <c r="B195" s="338" t="s">
        <v>463</v>
      </c>
      <c r="C195" s="339">
        <v>0</v>
      </c>
      <c r="D195" s="339">
        <v>0</v>
      </c>
      <c r="E195" s="339">
        <v>0</v>
      </c>
      <c r="F195" s="340">
        <v>0</v>
      </c>
      <c r="G195" s="340"/>
      <c r="H195" s="340"/>
    </row>
    <row r="196" spans="1:8">
      <c r="A196" s="305" t="s">
        <v>464</v>
      </c>
      <c r="B196" s="306" t="s">
        <v>463</v>
      </c>
      <c r="C196" s="307">
        <v>0</v>
      </c>
      <c r="D196" s="307">
        <v>0</v>
      </c>
      <c r="E196" s="307">
        <v>0</v>
      </c>
      <c r="F196" s="308">
        <v>0</v>
      </c>
      <c r="G196" s="308"/>
      <c r="H196" s="308"/>
    </row>
    <row r="197" spans="1:8">
      <c r="A197" s="337" t="s">
        <v>465</v>
      </c>
      <c r="B197" s="338" t="s">
        <v>232</v>
      </c>
      <c r="C197" s="339">
        <v>0</v>
      </c>
      <c r="D197" s="339">
        <v>0</v>
      </c>
      <c r="E197" s="339">
        <v>0</v>
      </c>
      <c r="F197" s="340">
        <v>0</v>
      </c>
      <c r="G197" s="340"/>
      <c r="H197" s="340"/>
    </row>
    <row r="198" spans="1:8">
      <c r="A198" s="305" t="s">
        <v>466</v>
      </c>
      <c r="B198" s="306" t="s">
        <v>232</v>
      </c>
      <c r="C198" s="307">
        <v>0</v>
      </c>
      <c r="D198" s="307">
        <v>0</v>
      </c>
      <c r="E198" s="307">
        <v>0</v>
      </c>
      <c r="F198" s="308">
        <v>0</v>
      </c>
      <c r="G198" s="308"/>
      <c r="H198" s="308"/>
    </row>
    <row r="199" spans="1:8">
      <c r="A199" s="337" t="s">
        <v>467</v>
      </c>
      <c r="B199" s="338" t="s">
        <v>468</v>
      </c>
      <c r="C199" s="339">
        <v>0</v>
      </c>
      <c r="D199" s="339">
        <v>0</v>
      </c>
      <c r="E199" s="339">
        <v>0</v>
      </c>
      <c r="F199" s="340">
        <v>0</v>
      </c>
      <c r="G199" s="340"/>
      <c r="H199" s="340"/>
    </row>
    <row r="200" spans="1:8">
      <c r="A200" s="305" t="s">
        <v>469</v>
      </c>
      <c r="B200" s="306" t="s">
        <v>468</v>
      </c>
      <c r="C200" s="307">
        <v>0</v>
      </c>
      <c r="D200" s="307">
        <v>0</v>
      </c>
      <c r="E200" s="307">
        <v>0</v>
      </c>
      <c r="F200" s="308">
        <v>0</v>
      </c>
      <c r="G200" s="308"/>
      <c r="H200" s="308"/>
    </row>
    <row r="201" spans="1:8">
      <c r="A201" s="346" t="s">
        <v>38</v>
      </c>
      <c r="B201" s="347" t="s">
        <v>39</v>
      </c>
      <c r="C201" s="348">
        <v>210510792.44</v>
      </c>
      <c r="D201" s="348">
        <v>113277067.29000001</v>
      </c>
      <c r="E201" s="348">
        <v>109713094.73999999</v>
      </c>
      <c r="F201" s="349">
        <v>206946819.88999999</v>
      </c>
      <c r="G201" s="349">
        <v>0</v>
      </c>
      <c r="H201" s="349">
        <v>206946819.88999999</v>
      </c>
    </row>
    <row r="202" spans="1:8">
      <c r="A202" s="337" t="s">
        <v>470</v>
      </c>
      <c r="B202" s="338" t="s">
        <v>471</v>
      </c>
      <c r="C202" s="339">
        <v>0</v>
      </c>
      <c r="D202" s="339">
        <v>0</v>
      </c>
      <c r="E202" s="339">
        <v>0</v>
      </c>
      <c r="F202" s="340">
        <v>0</v>
      </c>
      <c r="G202" s="340">
        <v>0</v>
      </c>
      <c r="H202" s="340">
        <v>0</v>
      </c>
    </row>
    <row r="203" spans="1:8">
      <c r="A203" s="305" t="s">
        <v>472</v>
      </c>
      <c r="B203" s="306" t="s">
        <v>471</v>
      </c>
      <c r="C203" s="307">
        <v>0</v>
      </c>
      <c r="D203" s="307">
        <v>0</v>
      </c>
      <c r="E203" s="307">
        <v>0</v>
      </c>
      <c r="F203" s="308">
        <v>0</v>
      </c>
      <c r="G203" s="308">
        <v>0</v>
      </c>
      <c r="H203" s="308">
        <v>0</v>
      </c>
    </row>
    <row r="204" spans="1:8">
      <c r="A204" s="337" t="s">
        <v>473</v>
      </c>
      <c r="B204" s="338" t="s">
        <v>474</v>
      </c>
      <c r="C204" s="339">
        <v>0</v>
      </c>
      <c r="D204" s="339">
        <v>0</v>
      </c>
      <c r="E204" s="339">
        <v>0</v>
      </c>
      <c r="F204" s="340">
        <v>0</v>
      </c>
      <c r="G204" s="340">
        <v>0</v>
      </c>
      <c r="H204" s="340">
        <v>0</v>
      </c>
    </row>
    <row r="205" spans="1:8">
      <c r="A205" s="305" t="s">
        <v>475</v>
      </c>
      <c r="B205" s="306" t="s">
        <v>474</v>
      </c>
      <c r="C205" s="307">
        <v>0</v>
      </c>
      <c r="D205" s="307">
        <v>0</v>
      </c>
      <c r="E205" s="307">
        <v>0</v>
      </c>
      <c r="F205" s="308">
        <v>0</v>
      </c>
      <c r="G205" s="308"/>
      <c r="H205" s="308"/>
    </row>
    <row r="206" spans="1:8">
      <c r="A206" s="337" t="s">
        <v>476</v>
      </c>
      <c r="B206" s="338" t="s">
        <v>327</v>
      </c>
      <c r="C206" s="339">
        <v>0</v>
      </c>
      <c r="D206" s="339">
        <v>0</v>
      </c>
      <c r="E206" s="339">
        <v>0</v>
      </c>
      <c r="F206" s="340">
        <v>0</v>
      </c>
      <c r="G206" s="340"/>
      <c r="H206" s="340"/>
    </row>
    <row r="207" spans="1:8">
      <c r="A207" s="305" t="s">
        <v>477</v>
      </c>
      <c r="B207" s="306" t="s">
        <v>327</v>
      </c>
      <c r="C207" s="307">
        <v>0</v>
      </c>
      <c r="D207" s="307">
        <v>0</v>
      </c>
      <c r="E207" s="307">
        <v>0</v>
      </c>
      <c r="F207" s="308">
        <v>0</v>
      </c>
      <c r="G207" s="308"/>
      <c r="H207" s="308"/>
    </row>
    <row r="208" spans="1:8">
      <c r="A208" s="337" t="s">
        <v>478</v>
      </c>
      <c r="B208" s="338" t="s">
        <v>479</v>
      </c>
      <c r="C208" s="339">
        <v>0</v>
      </c>
      <c r="D208" s="339">
        <v>0</v>
      </c>
      <c r="E208" s="339">
        <v>0</v>
      </c>
      <c r="F208" s="340">
        <v>0</v>
      </c>
      <c r="G208" s="340"/>
      <c r="H208" s="340"/>
    </row>
    <row r="209" spans="1:8">
      <c r="A209" s="305" t="s">
        <v>480</v>
      </c>
      <c r="B209" s="306" t="s">
        <v>479</v>
      </c>
      <c r="C209" s="307">
        <v>0</v>
      </c>
      <c r="D209" s="307">
        <v>0</v>
      </c>
      <c r="E209" s="307">
        <v>0</v>
      </c>
      <c r="F209" s="308">
        <v>0</v>
      </c>
      <c r="G209" s="308"/>
      <c r="H209" s="308"/>
    </row>
    <row r="210" spans="1:8" ht="25.5">
      <c r="A210" s="337" t="s">
        <v>481</v>
      </c>
      <c r="B210" s="338" t="s">
        <v>482</v>
      </c>
      <c r="C210" s="339">
        <v>0</v>
      </c>
      <c r="D210" s="339">
        <v>10023600</v>
      </c>
      <c r="E210" s="339">
        <v>10023600</v>
      </c>
      <c r="F210" s="340">
        <v>0</v>
      </c>
      <c r="G210" s="340"/>
      <c r="H210" s="340"/>
    </row>
    <row r="211" spans="1:8" ht="25.5">
      <c r="A211" s="305" t="s">
        <v>483</v>
      </c>
      <c r="B211" s="306" t="s">
        <v>484</v>
      </c>
      <c r="C211" s="307">
        <v>0</v>
      </c>
      <c r="D211" s="307">
        <v>6681700</v>
      </c>
      <c r="E211" s="307">
        <v>6681700</v>
      </c>
      <c r="F211" s="308">
        <v>0</v>
      </c>
      <c r="G211" s="308"/>
      <c r="H211" s="308"/>
    </row>
    <row r="212" spans="1:8">
      <c r="A212" s="305" t="s">
        <v>485</v>
      </c>
      <c r="B212" s="306" t="s">
        <v>486</v>
      </c>
      <c r="C212" s="307">
        <v>0</v>
      </c>
      <c r="D212" s="307">
        <v>3341900</v>
      </c>
      <c r="E212" s="307">
        <v>3341900</v>
      </c>
      <c r="F212" s="308">
        <v>0</v>
      </c>
      <c r="G212" s="308"/>
      <c r="H212" s="308"/>
    </row>
    <row r="213" spans="1:8">
      <c r="A213" s="337" t="s">
        <v>487</v>
      </c>
      <c r="B213" s="338" t="s">
        <v>488</v>
      </c>
      <c r="C213" s="339">
        <v>206946819.88999999</v>
      </c>
      <c r="D213" s="339">
        <v>0</v>
      </c>
      <c r="E213" s="339">
        <v>0</v>
      </c>
      <c r="F213" s="340">
        <v>206946819.88999999</v>
      </c>
      <c r="G213" s="340">
        <v>0</v>
      </c>
      <c r="H213" s="340">
        <v>206946819.88999999</v>
      </c>
    </row>
    <row r="214" spans="1:8">
      <c r="A214" s="305" t="s">
        <v>489</v>
      </c>
      <c r="B214" s="306" t="s">
        <v>488</v>
      </c>
      <c r="C214" s="307">
        <v>206946819.88999999</v>
      </c>
      <c r="D214" s="307">
        <v>0</v>
      </c>
      <c r="E214" s="307">
        <v>0</v>
      </c>
      <c r="F214" s="308">
        <v>206946819.88999999</v>
      </c>
      <c r="G214" s="308">
        <v>0</v>
      </c>
      <c r="H214" s="308">
        <v>206946819.88999999</v>
      </c>
    </row>
    <row r="215" spans="1:8">
      <c r="A215" s="337" t="s">
        <v>490</v>
      </c>
      <c r="B215" s="338" t="s">
        <v>491</v>
      </c>
      <c r="C215" s="339">
        <v>0</v>
      </c>
      <c r="D215" s="339">
        <v>0</v>
      </c>
      <c r="E215" s="339">
        <v>0</v>
      </c>
      <c r="F215" s="340">
        <v>0</v>
      </c>
      <c r="G215" s="340">
        <v>0</v>
      </c>
      <c r="H215" s="340">
        <v>0</v>
      </c>
    </row>
    <row r="216" spans="1:8">
      <c r="A216" s="305" t="s">
        <v>492</v>
      </c>
      <c r="B216" s="306" t="s">
        <v>491</v>
      </c>
      <c r="C216" s="307">
        <v>0</v>
      </c>
      <c r="D216" s="307">
        <v>0</v>
      </c>
      <c r="E216" s="307">
        <v>0</v>
      </c>
      <c r="F216" s="308">
        <v>0</v>
      </c>
      <c r="G216" s="308">
        <v>0</v>
      </c>
      <c r="H216" s="308">
        <v>0</v>
      </c>
    </row>
    <row r="217" spans="1:8">
      <c r="A217" s="337" t="s">
        <v>493</v>
      </c>
      <c r="B217" s="338" t="s">
        <v>494</v>
      </c>
      <c r="C217" s="339">
        <v>0</v>
      </c>
      <c r="D217" s="339">
        <v>23379800</v>
      </c>
      <c r="E217" s="339">
        <v>23379800</v>
      </c>
      <c r="F217" s="340">
        <v>0</v>
      </c>
      <c r="G217" s="340">
        <v>0</v>
      </c>
      <c r="H217" s="340">
        <v>0</v>
      </c>
    </row>
    <row r="218" spans="1:8">
      <c r="A218" s="305" t="s">
        <v>495</v>
      </c>
      <c r="B218" s="306" t="s">
        <v>496</v>
      </c>
      <c r="C218" s="307">
        <v>0</v>
      </c>
      <c r="D218" s="307">
        <v>20037900</v>
      </c>
      <c r="E218" s="307">
        <v>20037900</v>
      </c>
      <c r="F218" s="308">
        <v>0</v>
      </c>
      <c r="G218" s="308">
        <v>0</v>
      </c>
      <c r="H218" s="308">
        <v>0</v>
      </c>
    </row>
    <row r="219" spans="1:8">
      <c r="A219" s="305" t="s">
        <v>497</v>
      </c>
      <c r="B219" s="306" t="s">
        <v>498</v>
      </c>
      <c r="C219" s="307">
        <v>0</v>
      </c>
      <c r="D219" s="307">
        <v>3341900</v>
      </c>
      <c r="E219" s="307">
        <v>3341900</v>
      </c>
      <c r="F219" s="308">
        <v>0</v>
      </c>
      <c r="G219" s="308">
        <v>0</v>
      </c>
      <c r="H219" s="308">
        <v>0</v>
      </c>
    </row>
    <row r="220" spans="1:8">
      <c r="A220" s="337" t="s">
        <v>499</v>
      </c>
      <c r="B220" s="338" t="s">
        <v>500</v>
      </c>
      <c r="C220" s="339">
        <v>0</v>
      </c>
      <c r="D220" s="339">
        <v>3446610</v>
      </c>
      <c r="E220" s="339">
        <v>3446610</v>
      </c>
      <c r="F220" s="340">
        <v>0</v>
      </c>
      <c r="G220" s="340">
        <v>0</v>
      </c>
      <c r="H220" s="340">
        <v>0</v>
      </c>
    </row>
    <row r="221" spans="1:8">
      <c r="A221" s="305" t="s">
        <v>501</v>
      </c>
      <c r="B221" s="306" t="s">
        <v>500</v>
      </c>
      <c r="C221" s="307">
        <v>0</v>
      </c>
      <c r="D221" s="307">
        <v>3446610</v>
      </c>
      <c r="E221" s="307">
        <v>3446610</v>
      </c>
      <c r="F221" s="308">
        <v>0</v>
      </c>
      <c r="G221" s="308">
        <v>0</v>
      </c>
      <c r="H221" s="308">
        <v>0</v>
      </c>
    </row>
    <row r="222" spans="1:8">
      <c r="A222" s="337" t="s">
        <v>502</v>
      </c>
      <c r="B222" s="338" t="s">
        <v>503</v>
      </c>
      <c r="C222" s="339">
        <v>0</v>
      </c>
      <c r="D222" s="339">
        <v>0</v>
      </c>
      <c r="E222" s="339">
        <v>0</v>
      </c>
      <c r="F222" s="340">
        <v>0</v>
      </c>
      <c r="G222" s="340">
        <v>0</v>
      </c>
      <c r="H222" s="340">
        <v>0</v>
      </c>
    </row>
    <row r="223" spans="1:8">
      <c r="A223" s="305" t="s">
        <v>504</v>
      </c>
      <c r="B223" s="306" t="s">
        <v>503</v>
      </c>
      <c r="C223" s="307">
        <v>0</v>
      </c>
      <c r="D223" s="307">
        <v>0</v>
      </c>
      <c r="E223" s="307">
        <v>0</v>
      </c>
      <c r="F223" s="308">
        <v>0</v>
      </c>
      <c r="G223" s="308">
        <v>0</v>
      </c>
      <c r="H223" s="308">
        <v>0</v>
      </c>
    </row>
    <row r="224" spans="1:8">
      <c r="A224" s="337" t="s">
        <v>505</v>
      </c>
      <c r="B224" s="338" t="s">
        <v>408</v>
      </c>
      <c r="C224" s="339">
        <v>0</v>
      </c>
      <c r="D224" s="339">
        <v>0</v>
      </c>
      <c r="E224" s="339">
        <v>0</v>
      </c>
      <c r="F224" s="340">
        <v>0</v>
      </c>
      <c r="G224" s="340"/>
      <c r="H224" s="340"/>
    </row>
    <row r="225" spans="1:8">
      <c r="A225" s="305" t="s">
        <v>506</v>
      </c>
      <c r="B225" s="306" t="s">
        <v>408</v>
      </c>
      <c r="C225" s="307">
        <v>0</v>
      </c>
      <c r="D225" s="307">
        <v>0</v>
      </c>
      <c r="E225" s="307">
        <v>0</v>
      </c>
      <c r="F225" s="308">
        <v>0</v>
      </c>
      <c r="G225" s="308"/>
      <c r="H225" s="308"/>
    </row>
    <row r="226" spans="1:8">
      <c r="A226" s="337" t="s">
        <v>507</v>
      </c>
      <c r="B226" s="338" t="s">
        <v>414</v>
      </c>
      <c r="C226" s="339">
        <v>3563972.55</v>
      </c>
      <c r="D226" s="339">
        <v>68037007.290000007</v>
      </c>
      <c r="E226" s="339">
        <v>64473034.740000002</v>
      </c>
      <c r="F226" s="340">
        <v>0</v>
      </c>
      <c r="G226" s="340"/>
      <c r="H226" s="340"/>
    </row>
    <row r="227" spans="1:8">
      <c r="A227" s="305" t="s">
        <v>508</v>
      </c>
      <c r="B227" s="306" t="s">
        <v>414</v>
      </c>
      <c r="C227" s="307">
        <v>3563972.55</v>
      </c>
      <c r="D227" s="307">
        <v>68037007.290000007</v>
      </c>
      <c r="E227" s="307">
        <v>64473034.740000002</v>
      </c>
      <c r="F227" s="308">
        <v>0</v>
      </c>
      <c r="G227" s="308"/>
      <c r="H227" s="308"/>
    </row>
    <row r="228" spans="1:8">
      <c r="A228" s="337" t="s">
        <v>509</v>
      </c>
      <c r="B228" s="338" t="s">
        <v>510</v>
      </c>
      <c r="C228" s="339">
        <v>0</v>
      </c>
      <c r="D228" s="339">
        <v>0</v>
      </c>
      <c r="E228" s="339">
        <v>0</v>
      </c>
      <c r="F228" s="340">
        <v>0</v>
      </c>
      <c r="G228" s="340"/>
      <c r="H228" s="340"/>
    </row>
    <row r="229" spans="1:8">
      <c r="A229" s="305" t="s">
        <v>511</v>
      </c>
      <c r="B229" s="306" t="s">
        <v>510</v>
      </c>
      <c r="C229" s="307">
        <v>0</v>
      </c>
      <c r="D229" s="307">
        <v>0</v>
      </c>
      <c r="E229" s="307">
        <v>0</v>
      </c>
      <c r="F229" s="308">
        <v>0</v>
      </c>
      <c r="G229" s="308"/>
      <c r="H229" s="308"/>
    </row>
    <row r="230" spans="1:8">
      <c r="A230" s="337" t="s">
        <v>512</v>
      </c>
      <c r="B230" s="338" t="s">
        <v>513</v>
      </c>
      <c r="C230" s="339">
        <v>0</v>
      </c>
      <c r="D230" s="339">
        <v>8390050</v>
      </c>
      <c r="E230" s="339">
        <v>8390050</v>
      </c>
      <c r="F230" s="340">
        <v>0</v>
      </c>
      <c r="G230" s="340"/>
      <c r="H230" s="340"/>
    </row>
    <row r="231" spans="1:8">
      <c r="A231" s="305" t="s">
        <v>514</v>
      </c>
      <c r="B231" s="306" t="s">
        <v>513</v>
      </c>
      <c r="C231" s="307">
        <v>0</v>
      </c>
      <c r="D231" s="307">
        <v>8390050</v>
      </c>
      <c r="E231" s="307">
        <v>8390050</v>
      </c>
      <c r="F231" s="308">
        <v>0</v>
      </c>
      <c r="G231" s="308"/>
      <c r="H231" s="308"/>
    </row>
    <row r="232" spans="1:8">
      <c r="A232" s="337" t="s">
        <v>515</v>
      </c>
      <c r="B232" s="338" t="s">
        <v>516</v>
      </c>
      <c r="C232" s="339">
        <v>0</v>
      </c>
      <c r="D232" s="339">
        <v>0</v>
      </c>
      <c r="E232" s="339">
        <v>0</v>
      </c>
      <c r="F232" s="340">
        <v>0</v>
      </c>
      <c r="G232" s="340"/>
      <c r="H232" s="340"/>
    </row>
    <row r="233" spans="1:8">
      <c r="A233" s="305" t="s">
        <v>517</v>
      </c>
      <c r="B233" s="306" t="s">
        <v>516</v>
      </c>
      <c r="C233" s="307">
        <v>0</v>
      </c>
      <c r="D233" s="307">
        <v>0</v>
      </c>
      <c r="E233" s="307">
        <v>0</v>
      </c>
      <c r="F233" s="308">
        <v>0</v>
      </c>
      <c r="G233" s="308"/>
      <c r="H233" s="308"/>
    </row>
    <row r="234" spans="1:8">
      <c r="A234" s="131" t="s">
        <v>42</v>
      </c>
      <c r="B234" s="132" t="s">
        <v>43</v>
      </c>
      <c r="C234" s="248">
        <v>1547761409.0699999</v>
      </c>
      <c r="D234" s="248">
        <v>1636799531</v>
      </c>
      <c r="E234" s="248">
        <v>1159585298.8099999</v>
      </c>
      <c r="F234" s="304">
        <v>1070547176.88</v>
      </c>
      <c r="G234" s="304">
        <v>1070547176.88</v>
      </c>
      <c r="H234" s="304">
        <v>0</v>
      </c>
    </row>
    <row r="235" spans="1:8">
      <c r="A235" s="346" t="s">
        <v>45</v>
      </c>
      <c r="B235" s="347" t="s">
        <v>46</v>
      </c>
      <c r="C235" s="348">
        <v>1547761409.0699999</v>
      </c>
      <c r="D235" s="348">
        <v>1636799531</v>
      </c>
      <c r="E235" s="348">
        <v>1159585298.8099999</v>
      </c>
      <c r="F235" s="349">
        <v>1070547176.88</v>
      </c>
      <c r="G235" s="349">
        <v>1070547176.88</v>
      </c>
      <c r="H235" s="349">
        <v>0</v>
      </c>
    </row>
    <row r="236" spans="1:8">
      <c r="A236" s="337" t="s">
        <v>518</v>
      </c>
      <c r="B236" s="338" t="s">
        <v>519</v>
      </c>
      <c r="C236" s="339">
        <v>0</v>
      </c>
      <c r="D236" s="339">
        <v>530540652.83999997</v>
      </c>
      <c r="E236" s="339">
        <v>530540652.83999997</v>
      </c>
      <c r="F236" s="340">
        <v>0</v>
      </c>
      <c r="G236" s="340">
        <v>0</v>
      </c>
      <c r="H236" s="340">
        <v>0</v>
      </c>
    </row>
    <row r="237" spans="1:8">
      <c r="A237" s="305" t="s">
        <v>520</v>
      </c>
      <c r="B237" s="306" t="s">
        <v>519</v>
      </c>
      <c r="C237" s="307">
        <v>0</v>
      </c>
      <c r="D237" s="307">
        <v>530540652.83999997</v>
      </c>
      <c r="E237" s="307">
        <v>530540652.83999997</v>
      </c>
      <c r="F237" s="308">
        <v>0</v>
      </c>
      <c r="G237" s="308">
        <v>0</v>
      </c>
      <c r="H237" s="308">
        <v>0</v>
      </c>
    </row>
    <row r="238" spans="1:8">
      <c r="A238" s="337" t="s">
        <v>521</v>
      </c>
      <c r="B238" s="338" t="s">
        <v>522</v>
      </c>
      <c r="C238" s="339">
        <v>116135141.92</v>
      </c>
      <c r="D238" s="339">
        <v>97399597</v>
      </c>
      <c r="E238" s="339">
        <v>95625104</v>
      </c>
      <c r="F238" s="340">
        <v>114360648.92</v>
      </c>
      <c r="G238" s="340">
        <v>114360648.92</v>
      </c>
      <c r="H238" s="340">
        <v>0</v>
      </c>
    </row>
    <row r="239" spans="1:8">
      <c r="A239" s="305" t="s">
        <v>523</v>
      </c>
      <c r="B239" s="306" t="s">
        <v>522</v>
      </c>
      <c r="C239" s="307">
        <v>116135141.92</v>
      </c>
      <c r="D239" s="307">
        <v>97399597</v>
      </c>
      <c r="E239" s="307">
        <v>95625104</v>
      </c>
      <c r="F239" s="308">
        <v>114360648.92</v>
      </c>
      <c r="G239" s="308">
        <v>114360648.92</v>
      </c>
      <c r="H239" s="308">
        <v>0</v>
      </c>
    </row>
    <row r="240" spans="1:8">
      <c r="A240" s="337" t="s">
        <v>524</v>
      </c>
      <c r="B240" s="338" t="s">
        <v>525</v>
      </c>
      <c r="C240" s="339">
        <v>431744156.16000003</v>
      </c>
      <c r="D240" s="339">
        <v>103468332</v>
      </c>
      <c r="E240" s="339">
        <v>75017758</v>
      </c>
      <c r="F240" s="340">
        <v>403293582.16000003</v>
      </c>
      <c r="G240" s="340">
        <v>403293582.16000003</v>
      </c>
      <c r="H240" s="340">
        <v>0</v>
      </c>
    </row>
    <row r="241" spans="1:8">
      <c r="A241" s="305" t="s">
        <v>526</v>
      </c>
      <c r="B241" s="306" t="s">
        <v>525</v>
      </c>
      <c r="C241" s="307">
        <v>431744156.16000003</v>
      </c>
      <c r="D241" s="307">
        <v>103468332</v>
      </c>
      <c r="E241" s="307">
        <v>75017758</v>
      </c>
      <c r="F241" s="308">
        <v>403293582.16000003</v>
      </c>
      <c r="G241" s="308">
        <v>403293582.16000003</v>
      </c>
      <c r="H241" s="308">
        <v>0</v>
      </c>
    </row>
    <row r="242" spans="1:8">
      <c r="A242" s="337" t="s">
        <v>527</v>
      </c>
      <c r="B242" s="338" t="s">
        <v>528</v>
      </c>
      <c r="C242" s="339">
        <v>366315578.73000002</v>
      </c>
      <c r="D242" s="339">
        <v>71019774</v>
      </c>
      <c r="E242" s="339">
        <v>37913246</v>
      </c>
      <c r="F242" s="340">
        <v>333209050.73000002</v>
      </c>
      <c r="G242" s="340">
        <v>333209050.73000002</v>
      </c>
      <c r="H242" s="340">
        <v>0</v>
      </c>
    </row>
    <row r="243" spans="1:8">
      <c r="A243" s="305" t="s">
        <v>529</v>
      </c>
      <c r="B243" s="306" t="s">
        <v>528</v>
      </c>
      <c r="C243" s="307">
        <v>366315578.73000002</v>
      </c>
      <c r="D243" s="307">
        <v>71019774</v>
      </c>
      <c r="E243" s="307">
        <v>37913246</v>
      </c>
      <c r="F243" s="308">
        <v>333209050.73000002</v>
      </c>
      <c r="G243" s="308">
        <v>333209050.73000002</v>
      </c>
      <c r="H243" s="308">
        <v>0</v>
      </c>
    </row>
    <row r="244" spans="1:8">
      <c r="A244" s="337" t="s">
        <v>530</v>
      </c>
      <c r="B244" s="338" t="s">
        <v>531</v>
      </c>
      <c r="C244" s="339">
        <v>80166381.030000001</v>
      </c>
      <c r="D244" s="339">
        <v>6684858</v>
      </c>
      <c r="E244" s="339">
        <v>24215773</v>
      </c>
      <c r="F244" s="340">
        <v>97697296.030000001</v>
      </c>
      <c r="G244" s="340">
        <v>97697296.030000001</v>
      </c>
      <c r="H244" s="340">
        <v>0</v>
      </c>
    </row>
    <row r="245" spans="1:8">
      <c r="A245" s="305" t="s">
        <v>532</v>
      </c>
      <c r="B245" s="306" t="s">
        <v>531</v>
      </c>
      <c r="C245" s="307">
        <v>80166381.030000001</v>
      </c>
      <c r="D245" s="307">
        <v>6684858</v>
      </c>
      <c r="E245" s="307">
        <v>24215773</v>
      </c>
      <c r="F245" s="308">
        <v>97697296.030000001</v>
      </c>
      <c r="G245" s="308">
        <v>97697296.030000001</v>
      </c>
      <c r="H245" s="308">
        <v>0</v>
      </c>
    </row>
    <row r="246" spans="1:8">
      <c r="A246" s="337" t="s">
        <v>533</v>
      </c>
      <c r="B246" s="338" t="s">
        <v>534</v>
      </c>
      <c r="C246" s="339">
        <v>426958484.19</v>
      </c>
      <c r="D246" s="339">
        <v>541284884</v>
      </c>
      <c r="E246" s="339">
        <v>114326399.81</v>
      </c>
      <c r="F246" s="340">
        <v>0</v>
      </c>
      <c r="G246" s="340">
        <v>0</v>
      </c>
      <c r="H246" s="340">
        <v>0</v>
      </c>
    </row>
    <row r="247" spans="1:8">
      <c r="A247" s="305" t="s">
        <v>535</v>
      </c>
      <c r="B247" s="306" t="s">
        <v>534</v>
      </c>
      <c r="C247" s="307">
        <v>426958484.19</v>
      </c>
      <c r="D247" s="307">
        <v>541284884</v>
      </c>
      <c r="E247" s="307">
        <v>114326399.81</v>
      </c>
      <c r="F247" s="308">
        <v>0</v>
      </c>
      <c r="G247" s="308">
        <v>0</v>
      </c>
      <c r="H247" s="308">
        <v>0</v>
      </c>
    </row>
    <row r="248" spans="1:8">
      <c r="A248" s="337" t="s">
        <v>538</v>
      </c>
      <c r="B248" s="338" t="s">
        <v>539</v>
      </c>
      <c r="C248" s="339">
        <v>126441667.04000001</v>
      </c>
      <c r="D248" s="339">
        <v>28776840</v>
      </c>
      <c r="E248" s="339">
        <v>24321772</v>
      </c>
      <c r="F248" s="340">
        <v>121986599.04000001</v>
      </c>
      <c r="G248" s="340">
        <v>121986599.04000001</v>
      </c>
      <c r="H248" s="340">
        <v>0</v>
      </c>
    </row>
    <row r="249" spans="1:8">
      <c r="A249" s="305" t="s">
        <v>540</v>
      </c>
      <c r="B249" s="306" t="s">
        <v>539</v>
      </c>
      <c r="C249" s="307">
        <v>88437108.510000005</v>
      </c>
      <c r="D249" s="307">
        <v>23924515</v>
      </c>
      <c r="E249" s="307">
        <v>20552571</v>
      </c>
      <c r="F249" s="308">
        <v>85065164.510000005</v>
      </c>
      <c r="G249" s="308">
        <v>85065164.510000005</v>
      </c>
      <c r="H249" s="308">
        <v>0</v>
      </c>
    </row>
    <row r="250" spans="1:8">
      <c r="A250" s="305" t="s">
        <v>541</v>
      </c>
      <c r="B250" s="306" t="s">
        <v>542</v>
      </c>
      <c r="C250" s="307">
        <v>38004558.530000001</v>
      </c>
      <c r="D250" s="307">
        <v>4852325</v>
      </c>
      <c r="E250" s="307">
        <v>3769201</v>
      </c>
      <c r="F250" s="308">
        <v>36921434.530000001</v>
      </c>
      <c r="G250" s="308">
        <v>36921434.530000001</v>
      </c>
      <c r="H250" s="308">
        <v>0</v>
      </c>
    </row>
    <row r="251" spans="1:8">
      <c r="A251" s="337" t="s">
        <v>543</v>
      </c>
      <c r="B251" s="338" t="s">
        <v>544</v>
      </c>
      <c r="C251" s="339">
        <v>0</v>
      </c>
      <c r="D251" s="339">
        <v>92718507.939999998</v>
      </c>
      <c r="E251" s="339">
        <v>92718507.939999998</v>
      </c>
      <c r="F251" s="340">
        <v>0</v>
      </c>
      <c r="G251" s="340">
        <v>0</v>
      </c>
      <c r="H251" s="340">
        <v>0</v>
      </c>
    </row>
    <row r="252" spans="1:8">
      <c r="A252" s="305" t="s">
        <v>545</v>
      </c>
      <c r="B252" s="306" t="s">
        <v>544</v>
      </c>
      <c r="C252" s="307">
        <v>0</v>
      </c>
      <c r="D252" s="307">
        <v>92718507.939999998</v>
      </c>
      <c r="E252" s="307">
        <v>92718507.939999998</v>
      </c>
      <c r="F252" s="308">
        <v>0</v>
      </c>
      <c r="G252" s="308">
        <v>0</v>
      </c>
      <c r="H252" s="308">
        <v>0</v>
      </c>
    </row>
    <row r="253" spans="1:8">
      <c r="A253" s="337" t="s">
        <v>546</v>
      </c>
      <c r="B253" s="338" t="s">
        <v>547</v>
      </c>
      <c r="C253" s="339">
        <v>0</v>
      </c>
      <c r="D253" s="339">
        <v>3547000</v>
      </c>
      <c r="E253" s="339">
        <v>3547000</v>
      </c>
      <c r="F253" s="340">
        <v>0</v>
      </c>
      <c r="G253" s="340">
        <v>0</v>
      </c>
      <c r="H253" s="340">
        <v>0</v>
      </c>
    </row>
    <row r="254" spans="1:8">
      <c r="A254" s="305" t="s">
        <v>548</v>
      </c>
      <c r="B254" s="306" t="s">
        <v>547</v>
      </c>
      <c r="C254" s="307">
        <v>0</v>
      </c>
      <c r="D254" s="307">
        <v>3547000</v>
      </c>
      <c r="E254" s="307">
        <v>3547000</v>
      </c>
      <c r="F254" s="308">
        <v>0</v>
      </c>
      <c r="G254" s="308">
        <v>0</v>
      </c>
      <c r="H254" s="308">
        <v>0</v>
      </c>
    </row>
    <row r="255" spans="1:8">
      <c r="A255" s="337" t="s">
        <v>549</v>
      </c>
      <c r="B255" s="338" t="s">
        <v>550</v>
      </c>
      <c r="C255" s="339">
        <v>0</v>
      </c>
      <c r="D255" s="339">
        <v>0</v>
      </c>
      <c r="E255" s="339">
        <v>0</v>
      </c>
      <c r="F255" s="340">
        <v>0</v>
      </c>
      <c r="G255" s="340">
        <v>0</v>
      </c>
      <c r="H255" s="340">
        <v>0</v>
      </c>
    </row>
    <row r="256" spans="1:8">
      <c r="A256" s="305" t="s">
        <v>551</v>
      </c>
      <c r="B256" s="306" t="s">
        <v>550</v>
      </c>
      <c r="C256" s="307">
        <v>0</v>
      </c>
      <c r="D256" s="307">
        <v>0</v>
      </c>
      <c r="E256" s="307">
        <v>0</v>
      </c>
      <c r="F256" s="308">
        <v>0</v>
      </c>
      <c r="G256" s="308">
        <v>0</v>
      </c>
      <c r="H256" s="308">
        <v>0</v>
      </c>
    </row>
    <row r="257" spans="1:8">
      <c r="A257" s="337" t="s">
        <v>552</v>
      </c>
      <c r="B257" s="338" t="s">
        <v>553</v>
      </c>
      <c r="C257" s="339">
        <v>0</v>
      </c>
      <c r="D257" s="339">
        <v>74868400</v>
      </c>
      <c r="E257" s="339">
        <v>74868400</v>
      </c>
      <c r="F257" s="340">
        <v>0</v>
      </c>
      <c r="G257" s="340">
        <v>0</v>
      </c>
      <c r="H257" s="340">
        <v>0</v>
      </c>
    </row>
    <row r="258" spans="1:8">
      <c r="A258" s="305" t="s">
        <v>554</v>
      </c>
      <c r="B258" s="306" t="s">
        <v>553</v>
      </c>
      <c r="C258" s="307">
        <v>0</v>
      </c>
      <c r="D258" s="307">
        <v>74868400</v>
      </c>
      <c r="E258" s="307">
        <v>74868400</v>
      </c>
      <c r="F258" s="308">
        <v>0</v>
      </c>
      <c r="G258" s="308">
        <v>0</v>
      </c>
      <c r="H258" s="308">
        <v>0</v>
      </c>
    </row>
    <row r="259" spans="1:8">
      <c r="A259" s="337" t="s">
        <v>555</v>
      </c>
      <c r="B259" s="338" t="s">
        <v>556</v>
      </c>
      <c r="C259" s="339">
        <v>0</v>
      </c>
      <c r="D259" s="339">
        <v>53063200</v>
      </c>
      <c r="E259" s="339">
        <v>53063200</v>
      </c>
      <c r="F259" s="340">
        <v>0</v>
      </c>
      <c r="G259" s="340">
        <v>0</v>
      </c>
      <c r="H259" s="340">
        <v>0</v>
      </c>
    </row>
    <row r="260" spans="1:8">
      <c r="A260" s="305" t="s">
        <v>557</v>
      </c>
      <c r="B260" s="306" t="s">
        <v>556</v>
      </c>
      <c r="C260" s="307">
        <v>0</v>
      </c>
      <c r="D260" s="307">
        <v>53063200</v>
      </c>
      <c r="E260" s="307">
        <v>53063200</v>
      </c>
      <c r="F260" s="308">
        <v>0</v>
      </c>
      <c r="G260" s="308">
        <v>0</v>
      </c>
      <c r="H260" s="308">
        <v>0</v>
      </c>
    </row>
    <row r="261" spans="1:8">
      <c r="A261" s="337" t="s">
        <v>558</v>
      </c>
      <c r="B261" s="338" t="s">
        <v>559</v>
      </c>
      <c r="C261" s="339">
        <v>0</v>
      </c>
      <c r="D261" s="339">
        <v>26721100</v>
      </c>
      <c r="E261" s="339">
        <v>26721100</v>
      </c>
      <c r="F261" s="340">
        <v>0</v>
      </c>
      <c r="G261" s="340">
        <v>0</v>
      </c>
      <c r="H261" s="340">
        <v>0</v>
      </c>
    </row>
    <row r="262" spans="1:8">
      <c r="A262" s="305" t="s">
        <v>560</v>
      </c>
      <c r="B262" s="306" t="s">
        <v>559</v>
      </c>
      <c r="C262" s="307">
        <v>0</v>
      </c>
      <c r="D262" s="307">
        <v>26721100</v>
      </c>
      <c r="E262" s="307">
        <v>26721100</v>
      </c>
      <c r="F262" s="308">
        <v>0</v>
      </c>
      <c r="G262" s="308">
        <v>0</v>
      </c>
      <c r="H262" s="308">
        <v>0</v>
      </c>
    </row>
    <row r="263" spans="1:8">
      <c r="A263" s="337" t="s">
        <v>561</v>
      </c>
      <c r="B263" s="338" t="s">
        <v>562</v>
      </c>
      <c r="C263" s="339">
        <v>0</v>
      </c>
      <c r="D263" s="339">
        <v>6706385.2199999997</v>
      </c>
      <c r="E263" s="339">
        <v>6706385.2199999997</v>
      </c>
      <c r="F263" s="340">
        <v>0</v>
      </c>
      <c r="G263" s="340"/>
      <c r="H263" s="340"/>
    </row>
    <row r="264" spans="1:8">
      <c r="A264" s="305" t="s">
        <v>563</v>
      </c>
      <c r="B264" s="306" t="s">
        <v>562</v>
      </c>
      <c r="C264" s="307">
        <v>0</v>
      </c>
      <c r="D264" s="307">
        <v>6706385.2199999997</v>
      </c>
      <c r="E264" s="307">
        <v>6706385.2199999997</v>
      </c>
      <c r="F264" s="308">
        <v>0</v>
      </c>
      <c r="G264" s="308"/>
      <c r="H264" s="308"/>
    </row>
    <row r="265" spans="1:8">
      <c r="A265" s="131" t="s">
        <v>63</v>
      </c>
      <c r="B265" s="132" t="s">
        <v>69</v>
      </c>
      <c r="C265" s="248">
        <v>4432344226</v>
      </c>
      <c r="D265" s="248">
        <v>126463317</v>
      </c>
      <c r="E265" s="248">
        <v>264460944</v>
      </c>
      <c r="F265" s="304">
        <v>4570341853</v>
      </c>
      <c r="G265" s="304">
        <v>0</v>
      </c>
      <c r="H265" s="304">
        <v>4570341853</v>
      </c>
    </row>
    <row r="266" spans="1:8">
      <c r="A266" s="346" t="s">
        <v>70</v>
      </c>
      <c r="B266" s="347" t="s">
        <v>71</v>
      </c>
      <c r="C266" s="348">
        <v>4432344226</v>
      </c>
      <c r="D266" s="348">
        <v>126463317</v>
      </c>
      <c r="E266" s="348">
        <v>264460944</v>
      </c>
      <c r="F266" s="349">
        <v>4570341853</v>
      </c>
      <c r="G266" s="349">
        <v>0</v>
      </c>
      <c r="H266" s="349">
        <v>4570341853</v>
      </c>
    </row>
    <row r="267" spans="1:8">
      <c r="A267" s="337" t="s">
        <v>564</v>
      </c>
      <c r="B267" s="338" t="s">
        <v>565</v>
      </c>
      <c r="C267" s="339">
        <v>4432344226</v>
      </c>
      <c r="D267" s="339">
        <v>126463317</v>
      </c>
      <c r="E267" s="339">
        <v>264460944</v>
      </c>
      <c r="F267" s="340">
        <v>4570341853</v>
      </c>
      <c r="G267" s="340">
        <v>0</v>
      </c>
      <c r="H267" s="340">
        <v>4570341853</v>
      </c>
    </row>
    <row r="268" spans="1:8" ht="15.75" thickBot="1">
      <c r="A268" s="305" t="s">
        <v>566</v>
      </c>
      <c r="B268" s="306" t="s">
        <v>565</v>
      </c>
      <c r="C268" s="307">
        <v>4432344226</v>
      </c>
      <c r="D268" s="307">
        <v>126463317</v>
      </c>
      <c r="E268" s="307">
        <v>264460944</v>
      </c>
      <c r="F268" s="308">
        <v>4570341853</v>
      </c>
      <c r="G268" s="308">
        <v>0</v>
      </c>
      <c r="H268" s="308">
        <v>4570341853</v>
      </c>
    </row>
    <row r="269" spans="1:8">
      <c r="A269" s="216" t="s">
        <v>569</v>
      </c>
      <c r="B269" s="217" t="s">
        <v>79</v>
      </c>
      <c r="C269" s="218">
        <v>15573163376.379999</v>
      </c>
      <c r="D269" s="218">
        <v>0</v>
      </c>
      <c r="E269" s="218">
        <v>0</v>
      </c>
      <c r="F269" s="218">
        <v>15573163376.379999</v>
      </c>
      <c r="G269" s="218">
        <v>0</v>
      </c>
      <c r="H269" s="219">
        <v>15573163376.379999</v>
      </c>
    </row>
    <row r="270" spans="1:8">
      <c r="A270" s="131" t="s">
        <v>82</v>
      </c>
      <c r="B270" s="132" t="s">
        <v>83</v>
      </c>
      <c r="C270" s="248">
        <v>15573163376.379999</v>
      </c>
      <c r="D270" s="248">
        <v>0</v>
      </c>
      <c r="E270" s="248">
        <v>0</v>
      </c>
      <c r="F270" s="304">
        <v>15573163376.379999</v>
      </c>
      <c r="G270" s="304">
        <v>0</v>
      </c>
      <c r="H270" s="304">
        <v>15573163376.379999</v>
      </c>
    </row>
    <row r="271" spans="1:8">
      <c r="A271" s="346" t="s">
        <v>86</v>
      </c>
      <c r="B271" s="347" t="s">
        <v>87</v>
      </c>
      <c r="C271" s="348">
        <v>12771061542.1</v>
      </c>
      <c r="D271" s="348">
        <v>0</v>
      </c>
      <c r="E271" s="348">
        <v>0</v>
      </c>
      <c r="F271" s="349">
        <v>12771061542.1</v>
      </c>
      <c r="G271" s="349">
        <v>0</v>
      </c>
      <c r="H271" s="349">
        <v>12771061542.1</v>
      </c>
    </row>
    <row r="272" spans="1:8">
      <c r="A272" s="337" t="s">
        <v>570</v>
      </c>
      <c r="B272" s="338" t="s">
        <v>571</v>
      </c>
      <c r="C272" s="339">
        <v>12771061542.1</v>
      </c>
      <c r="D272" s="339">
        <v>0</v>
      </c>
      <c r="E272" s="339">
        <v>0</v>
      </c>
      <c r="F272" s="340">
        <v>12771061542.1</v>
      </c>
      <c r="G272" s="340">
        <v>0</v>
      </c>
      <c r="H272" s="340">
        <v>12771061542.1</v>
      </c>
    </row>
    <row r="273" spans="1:8">
      <c r="A273" s="305" t="s">
        <v>572</v>
      </c>
      <c r="B273" s="306" t="s">
        <v>573</v>
      </c>
      <c r="C273" s="307">
        <v>12771061542.1</v>
      </c>
      <c r="D273" s="307">
        <v>0</v>
      </c>
      <c r="E273" s="307">
        <v>0</v>
      </c>
      <c r="F273" s="308">
        <v>12771061542.1</v>
      </c>
      <c r="G273" s="308">
        <v>0</v>
      </c>
      <c r="H273" s="308">
        <v>12771061542.1</v>
      </c>
    </row>
    <row r="274" spans="1:8">
      <c r="A274" s="346" t="s">
        <v>90</v>
      </c>
      <c r="B274" s="347" t="s">
        <v>574</v>
      </c>
      <c r="C274" s="348">
        <v>2802101834.2800002</v>
      </c>
      <c r="D274" s="348">
        <v>0</v>
      </c>
      <c r="E274" s="348">
        <v>0</v>
      </c>
      <c r="F274" s="349">
        <v>2802101834.2800002</v>
      </c>
      <c r="G274" s="349">
        <v>0</v>
      </c>
      <c r="H274" s="349">
        <v>2802101834.2800002</v>
      </c>
    </row>
    <row r="275" spans="1:8">
      <c r="A275" s="337" t="s">
        <v>575</v>
      </c>
      <c r="B275" s="338" t="s">
        <v>576</v>
      </c>
      <c r="C275" s="339">
        <v>6036583545.0900002</v>
      </c>
      <c r="D275" s="339">
        <v>0</v>
      </c>
      <c r="E275" s="339">
        <v>0</v>
      </c>
      <c r="F275" s="340">
        <v>6036583545.0900002</v>
      </c>
      <c r="G275" s="340">
        <v>0</v>
      </c>
      <c r="H275" s="340">
        <v>6036583545.0900002</v>
      </c>
    </row>
    <row r="276" spans="1:8">
      <c r="A276" s="305" t="s">
        <v>577</v>
      </c>
      <c r="B276" s="306" t="s">
        <v>576</v>
      </c>
      <c r="C276" s="307">
        <v>5928424260</v>
      </c>
      <c r="D276" s="307">
        <v>0</v>
      </c>
      <c r="E276" s="307">
        <v>0</v>
      </c>
      <c r="F276" s="308">
        <v>5928424260</v>
      </c>
      <c r="G276" s="308">
        <v>0</v>
      </c>
      <c r="H276" s="308">
        <v>5928424260</v>
      </c>
    </row>
    <row r="277" spans="1:8" ht="25.5">
      <c r="A277" s="305" t="s">
        <v>578</v>
      </c>
      <c r="B277" s="306" t="s">
        <v>579</v>
      </c>
      <c r="C277" s="307">
        <v>108159285.09</v>
      </c>
      <c r="D277" s="307">
        <v>0</v>
      </c>
      <c r="E277" s="307">
        <v>0</v>
      </c>
      <c r="F277" s="308">
        <v>108159285.09</v>
      </c>
      <c r="G277" s="308">
        <v>0</v>
      </c>
      <c r="H277" s="308">
        <v>108159285.09</v>
      </c>
    </row>
    <row r="278" spans="1:8">
      <c r="A278" s="337" t="s">
        <v>580</v>
      </c>
      <c r="B278" s="338" t="s">
        <v>581</v>
      </c>
      <c r="C278" s="339">
        <v>-3234481710.8099999</v>
      </c>
      <c r="D278" s="339">
        <v>0</v>
      </c>
      <c r="E278" s="339">
        <v>0</v>
      </c>
      <c r="F278" s="340">
        <v>-3234481710.8099999</v>
      </c>
      <c r="G278" s="340">
        <v>0</v>
      </c>
      <c r="H278" s="340">
        <v>-3234481710.8099999</v>
      </c>
    </row>
    <row r="279" spans="1:8">
      <c r="A279" s="305" t="s">
        <v>582</v>
      </c>
      <c r="B279" s="306" t="s">
        <v>581</v>
      </c>
      <c r="C279" s="307">
        <v>-3181349384.8099999</v>
      </c>
      <c r="D279" s="307">
        <v>0</v>
      </c>
      <c r="E279" s="307">
        <v>0</v>
      </c>
      <c r="F279" s="308">
        <v>-3181349384.8099999</v>
      </c>
      <c r="G279" s="308">
        <v>0</v>
      </c>
      <c r="H279" s="308">
        <v>-3181349384.8099999</v>
      </c>
    </row>
    <row r="280" spans="1:8" ht="25.5">
      <c r="A280" s="305" t="s">
        <v>583</v>
      </c>
      <c r="B280" s="306" t="s">
        <v>579</v>
      </c>
      <c r="C280" s="307">
        <v>-53132326</v>
      </c>
      <c r="D280" s="307">
        <v>0</v>
      </c>
      <c r="E280" s="307">
        <v>0</v>
      </c>
      <c r="F280" s="308">
        <v>-53132326</v>
      </c>
      <c r="G280" s="308">
        <v>0</v>
      </c>
      <c r="H280" s="308">
        <v>-53132326</v>
      </c>
    </row>
    <row r="281" spans="1:8">
      <c r="A281" s="346" t="s">
        <v>97</v>
      </c>
      <c r="B281" s="347" t="s">
        <v>94</v>
      </c>
      <c r="C281" s="348">
        <v>0</v>
      </c>
      <c r="D281" s="348">
        <v>0</v>
      </c>
      <c r="E281" s="348">
        <v>0</v>
      </c>
      <c r="F281" s="349">
        <v>0</v>
      </c>
      <c r="G281" s="349"/>
      <c r="H281" s="349"/>
    </row>
    <row r="282" spans="1:8">
      <c r="A282" s="337" t="s">
        <v>584</v>
      </c>
      <c r="B282" s="338" t="s">
        <v>585</v>
      </c>
      <c r="C282" s="339">
        <v>0</v>
      </c>
      <c r="D282" s="339">
        <v>0</v>
      </c>
      <c r="E282" s="339">
        <v>0</v>
      </c>
      <c r="F282" s="340">
        <v>0</v>
      </c>
      <c r="G282" s="340"/>
      <c r="H282" s="340"/>
    </row>
    <row r="283" spans="1:8">
      <c r="A283" s="305" t="s">
        <v>586</v>
      </c>
      <c r="B283" s="306" t="s">
        <v>587</v>
      </c>
      <c r="C283" s="307">
        <v>0</v>
      </c>
      <c r="D283" s="307">
        <v>0</v>
      </c>
      <c r="E283" s="307">
        <v>0</v>
      </c>
      <c r="F283" s="308">
        <v>0</v>
      </c>
      <c r="G283" s="308"/>
      <c r="H283" s="308"/>
    </row>
    <row r="284" spans="1:8" ht="25.5">
      <c r="A284" s="346" t="s">
        <v>588</v>
      </c>
      <c r="B284" s="347" t="s">
        <v>98</v>
      </c>
      <c r="C284" s="348">
        <v>0</v>
      </c>
      <c r="D284" s="348">
        <v>0</v>
      </c>
      <c r="E284" s="348">
        <v>0</v>
      </c>
      <c r="F284" s="349">
        <v>0</v>
      </c>
      <c r="G284" s="349"/>
      <c r="H284" s="349"/>
    </row>
    <row r="285" spans="1:8">
      <c r="A285" s="337" t="s">
        <v>589</v>
      </c>
      <c r="B285" s="338" t="s">
        <v>590</v>
      </c>
      <c r="C285" s="339">
        <v>0</v>
      </c>
      <c r="D285" s="339">
        <v>0</v>
      </c>
      <c r="E285" s="339">
        <v>0</v>
      </c>
      <c r="F285" s="340">
        <v>0</v>
      </c>
      <c r="G285" s="340"/>
      <c r="H285" s="340"/>
    </row>
    <row r="286" spans="1:8">
      <c r="A286" s="305" t="s">
        <v>591</v>
      </c>
      <c r="B286" s="306" t="s">
        <v>592</v>
      </c>
      <c r="C286" s="307">
        <v>0</v>
      </c>
      <c r="D286" s="307">
        <v>0</v>
      </c>
      <c r="E286" s="307">
        <v>0</v>
      </c>
      <c r="F286" s="308">
        <v>0</v>
      </c>
      <c r="G286" s="308"/>
      <c r="H286" s="308"/>
    </row>
    <row r="287" spans="1:8">
      <c r="A287" s="305" t="s">
        <v>593</v>
      </c>
      <c r="B287" s="306" t="s">
        <v>594</v>
      </c>
      <c r="C287" s="307">
        <v>0</v>
      </c>
      <c r="D287" s="307">
        <v>0</v>
      </c>
      <c r="E287" s="307">
        <v>0</v>
      </c>
      <c r="F287" s="308">
        <v>0</v>
      </c>
      <c r="G287" s="308"/>
      <c r="H287" s="308"/>
    </row>
    <row r="288" spans="1:8">
      <c r="A288" s="305" t="s">
        <v>595</v>
      </c>
      <c r="B288" s="306" t="s">
        <v>596</v>
      </c>
      <c r="C288" s="307">
        <v>0</v>
      </c>
      <c r="D288" s="307">
        <v>0</v>
      </c>
      <c r="E288" s="307">
        <v>0</v>
      </c>
      <c r="F288" s="308">
        <v>0</v>
      </c>
      <c r="G288" s="308"/>
      <c r="H288" s="308"/>
    </row>
    <row r="289" spans="1:8">
      <c r="A289" s="337" t="s">
        <v>597</v>
      </c>
      <c r="B289" s="338" t="s">
        <v>598</v>
      </c>
      <c r="C289" s="339">
        <v>0</v>
      </c>
      <c r="D289" s="339">
        <v>0</v>
      </c>
      <c r="E289" s="339">
        <v>0</v>
      </c>
      <c r="F289" s="340">
        <v>0</v>
      </c>
      <c r="G289" s="340"/>
      <c r="H289" s="340"/>
    </row>
    <row r="290" spans="1:8">
      <c r="A290" s="305" t="s">
        <v>599</v>
      </c>
      <c r="B290" s="306" t="s">
        <v>600</v>
      </c>
      <c r="C290" s="307">
        <v>0</v>
      </c>
      <c r="D290" s="307">
        <v>0</v>
      </c>
      <c r="E290" s="307">
        <v>0</v>
      </c>
      <c r="F290" s="308">
        <v>0</v>
      </c>
      <c r="G290" s="308"/>
      <c r="H290" s="308"/>
    </row>
    <row r="291" spans="1:8">
      <c r="A291" s="305" t="s">
        <v>601</v>
      </c>
      <c r="B291" s="306" t="s">
        <v>602</v>
      </c>
      <c r="C291" s="307">
        <v>0</v>
      </c>
      <c r="D291" s="307">
        <v>0</v>
      </c>
      <c r="E291" s="307">
        <v>0</v>
      </c>
      <c r="F291" s="308">
        <v>0</v>
      </c>
      <c r="G291" s="308"/>
      <c r="H291" s="308"/>
    </row>
    <row r="292" spans="1:8" ht="25.5">
      <c r="A292" s="305" t="s">
        <v>603</v>
      </c>
      <c r="B292" s="306" t="s">
        <v>604</v>
      </c>
      <c r="C292" s="307">
        <v>0</v>
      </c>
      <c r="D292" s="307">
        <v>0</v>
      </c>
      <c r="E292" s="307">
        <v>0</v>
      </c>
      <c r="F292" s="308">
        <v>0</v>
      </c>
      <c r="G292" s="308"/>
      <c r="H292" s="308"/>
    </row>
    <row r="293" spans="1:8" ht="25.5">
      <c r="A293" s="305" t="s">
        <v>605</v>
      </c>
      <c r="B293" s="306" t="s">
        <v>606</v>
      </c>
      <c r="C293" s="307">
        <v>0</v>
      </c>
      <c r="D293" s="307">
        <v>0</v>
      </c>
      <c r="E293" s="307">
        <v>0</v>
      </c>
      <c r="F293" s="308">
        <v>0</v>
      </c>
      <c r="G293" s="308"/>
      <c r="H293" s="308"/>
    </row>
    <row r="294" spans="1:8">
      <c r="A294" s="337" t="s">
        <v>607</v>
      </c>
      <c r="B294" s="338" t="s">
        <v>608</v>
      </c>
      <c r="C294" s="339">
        <v>0</v>
      </c>
      <c r="D294" s="339">
        <v>0</v>
      </c>
      <c r="E294" s="339">
        <v>0</v>
      </c>
      <c r="F294" s="340">
        <v>0</v>
      </c>
      <c r="G294" s="340"/>
      <c r="H294" s="340"/>
    </row>
    <row r="295" spans="1:8">
      <c r="A295" s="305" t="s">
        <v>609</v>
      </c>
      <c r="B295" s="306" t="s">
        <v>610</v>
      </c>
      <c r="C295" s="307">
        <v>0</v>
      </c>
      <c r="D295" s="307">
        <v>0</v>
      </c>
      <c r="E295" s="307">
        <v>0</v>
      </c>
      <c r="F295" s="308">
        <v>0</v>
      </c>
      <c r="G295" s="308"/>
      <c r="H295" s="308"/>
    </row>
    <row r="296" spans="1:8">
      <c r="A296" s="305" t="s">
        <v>611</v>
      </c>
      <c r="B296" s="306" t="s">
        <v>612</v>
      </c>
      <c r="C296" s="307">
        <v>0</v>
      </c>
      <c r="D296" s="307">
        <v>0</v>
      </c>
      <c r="E296" s="307">
        <v>0</v>
      </c>
      <c r="F296" s="308">
        <v>0</v>
      </c>
      <c r="G296" s="308"/>
      <c r="H296" s="308"/>
    </row>
    <row r="297" spans="1:8">
      <c r="A297" s="337" t="s">
        <v>613</v>
      </c>
      <c r="B297" s="338" t="s">
        <v>614</v>
      </c>
      <c r="C297" s="339">
        <v>0</v>
      </c>
      <c r="D297" s="339">
        <v>0</v>
      </c>
      <c r="E297" s="339">
        <v>0</v>
      </c>
      <c r="F297" s="340">
        <v>0</v>
      </c>
      <c r="G297" s="340"/>
      <c r="H297" s="340"/>
    </row>
    <row r="298" spans="1:8">
      <c r="A298" s="305" t="s">
        <v>615</v>
      </c>
      <c r="B298" s="306" t="s">
        <v>616</v>
      </c>
      <c r="C298" s="307">
        <v>0</v>
      </c>
      <c r="D298" s="307">
        <v>0</v>
      </c>
      <c r="E298" s="307">
        <v>0</v>
      </c>
      <c r="F298" s="308">
        <v>0</v>
      </c>
      <c r="G298" s="308"/>
      <c r="H298" s="308"/>
    </row>
    <row r="299" spans="1:8">
      <c r="A299" s="337" t="s">
        <v>617</v>
      </c>
      <c r="B299" s="338" t="s">
        <v>618</v>
      </c>
      <c r="C299" s="339">
        <v>0</v>
      </c>
      <c r="D299" s="339">
        <v>0</v>
      </c>
      <c r="E299" s="339">
        <v>0</v>
      </c>
      <c r="F299" s="340">
        <v>0</v>
      </c>
      <c r="G299" s="340"/>
      <c r="H299" s="340"/>
    </row>
    <row r="300" spans="1:8">
      <c r="A300" s="305" t="s">
        <v>619</v>
      </c>
      <c r="B300" s="306" t="s">
        <v>620</v>
      </c>
      <c r="C300" s="307">
        <v>0</v>
      </c>
      <c r="D300" s="307">
        <v>0</v>
      </c>
      <c r="E300" s="307">
        <v>0</v>
      </c>
      <c r="F300" s="308">
        <v>0</v>
      </c>
      <c r="G300" s="308"/>
      <c r="H300" s="308"/>
    </row>
    <row r="301" spans="1:8" ht="15.75" thickBot="1">
      <c r="A301" s="305" t="s">
        <v>621</v>
      </c>
      <c r="B301" s="306" t="s">
        <v>622</v>
      </c>
      <c r="C301" s="307">
        <v>0</v>
      </c>
      <c r="D301" s="307">
        <v>0</v>
      </c>
      <c r="E301" s="307">
        <v>0</v>
      </c>
      <c r="F301" s="308">
        <v>0</v>
      </c>
      <c r="G301" s="308"/>
      <c r="H301" s="308"/>
    </row>
    <row r="302" spans="1:8">
      <c r="A302" s="216" t="s">
        <v>156</v>
      </c>
      <c r="B302" s="217" t="s">
        <v>623</v>
      </c>
      <c r="C302" s="218">
        <v>16925914435.299999</v>
      </c>
      <c r="D302" s="218">
        <v>214449510</v>
      </c>
      <c r="E302" s="218">
        <v>4687632785.9399996</v>
      </c>
      <c r="F302" s="218">
        <v>21399097711.240002</v>
      </c>
      <c r="G302" s="218">
        <v>0</v>
      </c>
      <c r="H302" s="219">
        <v>21399097711.240002</v>
      </c>
    </row>
    <row r="303" spans="1:8">
      <c r="A303" s="131" t="s">
        <v>158</v>
      </c>
      <c r="B303" s="132" t="s">
        <v>159</v>
      </c>
      <c r="C303" s="248">
        <v>16270416153.4</v>
      </c>
      <c r="D303" s="248">
        <v>207224595</v>
      </c>
      <c r="E303" s="248">
        <v>4615635787.9399996</v>
      </c>
      <c r="F303" s="304">
        <v>20678827346.34</v>
      </c>
      <c r="G303" s="304">
        <v>0</v>
      </c>
      <c r="H303" s="304">
        <v>20678827346.34</v>
      </c>
    </row>
    <row r="304" spans="1:8">
      <c r="A304" s="346" t="s">
        <v>160</v>
      </c>
      <c r="B304" s="347" t="s">
        <v>161</v>
      </c>
      <c r="C304" s="348">
        <v>16270416153.4</v>
      </c>
      <c r="D304" s="348">
        <v>207224595</v>
      </c>
      <c r="E304" s="348">
        <v>4615635787.9399996</v>
      </c>
      <c r="F304" s="349">
        <v>20678827346.34</v>
      </c>
      <c r="G304" s="349">
        <v>0</v>
      </c>
      <c r="H304" s="349">
        <v>20678827346.34</v>
      </c>
    </row>
    <row r="305" spans="1:8">
      <c r="A305" s="337" t="s">
        <v>624</v>
      </c>
      <c r="B305" s="338" t="s">
        <v>232</v>
      </c>
      <c r="C305" s="339">
        <v>16270416153.4</v>
      </c>
      <c r="D305" s="339">
        <v>207224595</v>
      </c>
      <c r="E305" s="339">
        <v>4615635787.9399996</v>
      </c>
      <c r="F305" s="340">
        <v>20678827346.34</v>
      </c>
      <c r="G305" s="340">
        <v>0</v>
      </c>
      <c r="H305" s="340">
        <v>20678827346.34</v>
      </c>
    </row>
    <row r="306" spans="1:8">
      <c r="A306" s="305" t="s">
        <v>625</v>
      </c>
      <c r="B306" s="306" t="s">
        <v>232</v>
      </c>
      <c r="C306" s="307">
        <v>16270416153.4</v>
      </c>
      <c r="D306" s="307">
        <v>207224595</v>
      </c>
      <c r="E306" s="307">
        <v>4615635787.9399996</v>
      </c>
      <c r="F306" s="308">
        <v>20678827346.34</v>
      </c>
      <c r="G306" s="308">
        <v>0</v>
      </c>
      <c r="H306" s="308">
        <v>20678827346.34</v>
      </c>
    </row>
    <row r="307" spans="1:8">
      <c r="A307" s="131" t="s">
        <v>164</v>
      </c>
      <c r="B307" s="132" t="s">
        <v>165</v>
      </c>
      <c r="C307" s="248">
        <v>655498281.89999998</v>
      </c>
      <c r="D307" s="248">
        <v>7224915</v>
      </c>
      <c r="E307" s="248">
        <v>71996998</v>
      </c>
      <c r="F307" s="304">
        <v>720270364.89999998</v>
      </c>
      <c r="G307" s="304">
        <v>0</v>
      </c>
      <c r="H307" s="304">
        <v>720270364.89999998</v>
      </c>
    </row>
    <row r="308" spans="1:8">
      <c r="A308" s="346" t="s">
        <v>166</v>
      </c>
      <c r="B308" s="347" t="s">
        <v>167</v>
      </c>
      <c r="C308" s="348">
        <v>520298238.89999998</v>
      </c>
      <c r="D308" s="348">
        <v>7224915</v>
      </c>
      <c r="E308" s="348">
        <v>71996998</v>
      </c>
      <c r="F308" s="349">
        <v>585070321.89999998</v>
      </c>
      <c r="G308" s="349">
        <v>0</v>
      </c>
      <c r="H308" s="349">
        <v>585070321.89999998</v>
      </c>
    </row>
    <row r="309" spans="1:8" ht="25.5">
      <c r="A309" s="337" t="s">
        <v>628</v>
      </c>
      <c r="B309" s="338" t="s">
        <v>629</v>
      </c>
      <c r="C309" s="339">
        <v>102732092</v>
      </c>
      <c r="D309" s="339">
        <v>0</v>
      </c>
      <c r="E309" s="339">
        <v>8759939</v>
      </c>
      <c r="F309" s="340">
        <v>111492031</v>
      </c>
      <c r="G309" s="340">
        <v>0</v>
      </c>
      <c r="H309" s="340">
        <v>111492031</v>
      </c>
    </row>
    <row r="310" spans="1:8" ht="25.5">
      <c r="A310" s="305" t="s">
        <v>630</v>
      </c>
      <c r="B310" s="306" t="s">
        <v>629</v>
      </c>
      <c r="C310" s="307">
        <v>102732092</v>
      </c>
      <c r="D310" s="307">
        <v>0</v>
      </c>
      <c r="E310" s="307">
        <v>8759939</v>
      </c>
      <c r="F310" s="308">
        <v>111492031</v>
      </c>
      <c r="G310" s="308">
        <v>0</v>
      </c>
      <c r="H310" s="308">
        <v>111492031</v>
      </c>
    </row>
    <row r="311" spans="1:8">
      <c r="A311" s="337" t="s">
        <v>631</v>
      </c>
      <c r="B311" s="338" t="s">
        <v>632</v>
      </c>
      <c r="C311" s="339">
        <v>417566146.89999998</v>
      </c>
      <c r="D311" s="339">
        <v>7224915</v>
      </c>
      <c r="E311" s="339">
        <v>63237059</v>
      </c>
      <c r="F311" s="340">
        <v>473578290.89999998</v>
      </c>
      <c r="G311" s="340">
        <v>0</v>
      </c>
      <c r="H311" s="340">
        <v>473578290.89999998</v>
      </c>
    </row>
    <row r="312" spans="1:8">
      <c r="A312" s="305" t="s">
        <v>633</v>
      </c>
      <c r="B312" s="306" t="s">
        <v>632</v>
      </c>
      <c r="C312" s="307">
        <v>417566146.89999998</v>
      </c>
      <c r="D312" s="307">
        <v>7224915</v>
      </c>
      <c r="E312" s="307">
        <v>63237059</v>
      </c>
      <c r="F312" s="308">
        <v>473578290.89999998</v>
      </c>
      <c r="G312" s="308">
        <v>0</v>
      </c>
      <c r="H312" s="308">
        <v>473578290.89999998</v>
      </c>
    </row>
    <row r="313" spans="1:8">
      <c r="A313" s="346" t="s">
        <v>168</v>
      </c>
      <c r="B313" s="347" t="s">
        <v>169</v>
      </c>
      <c r="C313" s="348">
        <v>121092668</v>
      </c>
      <c r="D313" s="348">
        <v>0</v>
      </c>
      <c r="E313" s="348">
        <v>0</v>
      </c>
      <c r="F313" s="349">
        <v>121092668</v>
      </c>
      <c r="G313" s="349">
        <v>0</v>
      </c>
      <c r="H313" s="349">
        <v>121092668</v>
      </c>
    </row>
    <row r="314" spans="1:8">
      <c r="A314" s="337" t="s">
        <v>634</v>
      </c>
      <c r="B314" s="338" t="s">
        <v>635</v>
      </c>
      <c r="C314" s="339">
        <v>121092279</v>
      </c>
      <c r="D314" s="339">
        <v>0</v>
      </c>
      <c r="E314" s="339">
        <v>0</v>
      </c>
      <c r="F314" s="340">
        <v>121092279</v>
      </c>
      <c r="G314" s="340">
        <v>0</v>
      </c>
      <c r="H314" s="340">
        <v>121092279</v>
      </c>
    </row>
    <row r="315" spans="1:8" ht="25.5">
      <c r="A315" s="305" t="s">
        <v>636</v>
      </c>
      <c r="B315" s="306" t="s">
        <v>637</v>
      </c>
      <c r="C315" s="307">
        <v>121092279</v>
      </c>
      <c r="D315" s="307">
        <v>0</v>
      </c>
      <c r="E315" s="307">
        <v>0</v>
      </c>
      <c r="F315" s="308">
        <v>121092279</v>
      </c>
      <c r="G315" s="308">
        <v>0</v>
      </c>
      <c r="H315" s="308">
        <v>121092279</v>
      </c>
    </row>
    <row r="316" spans="1:8">
      <c r="A316" s="337" t="s">
        <v>638</v>
      </c>
      <c r="B316" s="338" t="s">
        <v>639</v>
      </c>
      <c r="C316" s="339">
        <v>389</v>
      </c>
      <c r="D316" s="339">
        <v>0</v>
      </c>
      <c r="E316" s="339">
        <v>0</v>
      </c>
      <c r="F316" s="340">
        <v>389</v>
      </c>
      <c r="G316" s="340">
        <v>0</v>
      </c>
      <c r="H316" s="340">
        <v>389</v>
      </c>
    </row>
    <row r="317" spans="1:8">
      <c r="A317" s="305" t="s">
        <v>640</v>
      </c>
      <c r="B317" s="306" t="s">
        <v>641</v>
      </c>
      <c r="C317" s="307">
        <v>389</v>
      </c>
      <c r="D317" s="307">
        <v>0</v>
      </c>
      <c r="E317" s="307">
        <v>0</v>
      </c>
      <c r="F317" s="308">
        <v>389</v>
      </c>
      <c r="G317" s="308">
        <v>0</v>
      </c>
      <c r="H317" s="308">
        <v>389</v>
      </c>
    </row>
    <row r="318" spans="1:8" ht="25.5">
      <c r="A318" s="346" t="s">
        <v>170</v>
      </c>
      <c r="B318" s="347" t="s">
        <v>642</v>
      </c>
      <c r="C318" s="348">
        <v>14107375</v>
      </c>
      <c r="D318" s="348">
        <v>0</v>
      </c>
      <c r="E318" s="348">
        <v>0</v>
      </c>
      <c r="F318" s="349">
        <v>14107375</v>
      </c>
      <c r="G318" s="349">
        <v>0</v>
      </c>
      <c r="H318" s="349">
        <v>14107375</v>
      </c>
    </row>
    <row r="319" spans="1:8">
      <c r="A319" s="337" t="s">
        <v>643</v>
      </c>
      <c r="B319" s="338" t="s">
        <v>590</v>
      </c>
      <c r="C319" s="339">
        <v>14107375</v>
      </c>
      <c r="D319" s="339">
        <v>0</v>
      </c>
      <c r="E319" s="339">
        <v>0</v>
      </c>
      <c r="F319" s="340">
        <v>14107375</v>
      </c>
      <c r="G319" s="340">
        <v>0</v>
      </c>
      <c r="H319" s="340">
        <v>14107375</v>
      </c>
    </row>
    <row r="320" spans="1:8" ht="15.75" thickBot="1">
      <c r="A320" s="305" t="s">
        <v>644</v>
      </c>
      <c r="B320" s="306" t="s">
        <v>645</v>
      </c>
      <c r="C320" s="307">
        <v>14107375</v>
      </c>
      <c r="D320" s="307">
        <v>0</v>
      </c>
      <c r="E320" s="307">
        <v>0</v>
      </c>
      <c r="F320" s="308">
        <v>14107375</v>
      </c>
      <c r="G320" s="308">
        <v>0</v>
      </c>
      <c r="H320" s="308">
        <v>14107375</v>
      </c>
    </row>
    <row r="321" spans="1:8">
      <c r="A321" s="216" t="s">
        <v>172</v>
      </c>
      <c r="B321" s="217" t="s">
        <v>173</v>
      </c>
      <c r="C321" s="218">
        <v>18646532670.709999</v>
      </c>
      <c r="D321" s="218">
        <v>3161767702.8499999</v>
      </c>
      <c r="E321" s="218">
        <v>634435848</v>
      </c>
      <c r="F321" s="218">
        <v>21173864525.560001</v>
      </c>
      <c r="G321" s="218">
        <v>0</v>
      </c>
      <c r="H321" s="219">
        <v>21173864525.560001</v>
      </c>
    </row>
    <row r="322" spans="1:8">
      <c r="A322" s="131" t="s">
        <v>174</v>
      </c>
      <c r="B322" s="132" t="s">
        <v>175</v>
      </c>
      <c r="C322" s="248">
        <v>15503740642.43</v>
      </c>
      <c r="D322" s="248">
        <v>2861044285.5</v>
      </c>
      <c r="E322" s="248">
        <v>507972531</v>
      </c>
      <c r="F322" s="304">
        <v>17856812396.93</v>
      </c>
      <c r="G322" s="304">
        <v>0</v>
      </c>
      <c r="H322" s="304">
        <v>17856812396.93</v>
      </c>
    </row>
    <row r="323" spans="1:8">
      <c r="A323" s="346" t="s">
        <v>176</v>
      </c>
      <c r="B323" s="347" t="s">
        <v>177</v>
      </c>
      <c r="C323" s="348">
        <v>5099863048.5100002</v>
      </c>
      <c r="D323" s="348">
        <v>1032390808</v>
      </c>
      <c r="E323" s="348">
        <v>507020478</v>
      </c>
      <c r="F323" s="349">
        <v>5625233378.5100002</v>
      </c>
      <c r="G323" s="349">
        <v>0</v>
      </c>
      <c r="H323" s="349">
        <v>5625233378.5100002</v>
      </c>
    </row>
    <row r="324" spans="1:8">
      <c r="A324" s="337" t="s">
        <v>646</v>
      </c>
      <c r="B324" s="338" t="s">
        <v>647</v>
      </c>
      <c r="C324" s="339">
        <v>3754282556</v>
      </c>
      <c r="D324" s="339">
        <v>783252925</v>
      </c>
      <c r="E324" s="339">
        <v>400164217</v>
      </c>
      <c r="F324" s="340">
        <v>4137371264</v>
      </c>
      <c r="G324" s="340">
        <v>0</v>
      </c>
      <c r="H324" s="340">
        <v>4137371264</v>
      </c>
    </row>
    <row r="325" spans="1:8">
      <c r="A325" s="305" t="s">
        <v>648</v>
      </c>
      <c r="B325" s="306" t="s">
        <v>647</v>
      </c>
      <c r="C325" s="307">
        <v>3754282556</v>
      </c>
      <c r="D325" s="307">
        <v>783252925</v>
      </c>
      <c r="E325" s="307">
        <v>400164217</v>
      </c>
      <c r="F325" s="308">
        <v>4137371264</v>
      </c>
      <c r="G325" s="308">
        <v>0</v>
      </c>
      <c r="H325" s="308">
        <v>4137371264</v>
      </c>
    </row>
    <row r="326" spans="1:8">
      <c r="A326" s="337" t="s">
        <v>649</v>
      </c>
      <c r="B326" s="338" t="s">
        <v>650</v>
      </c>
      <c r="C326" s="339">
        <v>2979357</v>
      </c>
      <c r="D326" s="339">
        <v>3072336</v>
      </c>
      <c r="E326" s="339">
        <v>1237828</v>
      </c>
      <c r="F326" s="340">
        <v>4813865</v>
      </c>
      <c r="G326" s="340">
        <v>0</v>
      </c>
      <c r="H326" s="340">
        <v>4813865</v>
      </c>
    </row>
    <row r="327" spans="1:8">
      <c r="A327" s="305" t="s">
        <v>651</v>
      </c>
      <c r="B327" s="306" t="s">
        <v>650</v>
      </c>
      <c r="C327" s="307">
        <v>2979357</v>
      </c>
      <c r="D327" s="307">
        <v>3072336</v>
      </c>
      <c r="E327" s="307">
        <v>1237828</v>
      </c>
      <c r="F327" s="308">
        <v>4813865</v>
      </c>
      <c r="G327" s="308">
        <v>0</v>
      </c>
      <c r="H327" s="308">
        <v>4813865</v>
      </c>
    </row>
    <row r="328" spans="1:8">
      <c r="A328" s="337" t="s">
        <v>652</v>
      </c>
      <c r="B328" s="338" t="s">
        <v>653</v>
      </c>
      <c r="C328" s="339">
        <v>369843111</v>
      </c>
      <c r="D328" s="339">
        <v>76717672</v>
      </c>
      <c r="E328" s="339">
        <v>38358836</v>
      </c>
      <c r="F328" s="340">
        <v>408201947</v>
      </c>
      <c r="G328" s="340">
        <v>0</v>
      </c>
      <c r="H328" s="340">
        <v>408201947</v>
      </c>
    </row>
    <row r="329" spans="1:8">
      <c r="A329" s="305" t="s">
        <v>654</v>
      </c>
      <c r="B329" s="306" t="s">
        <v>653</v>
      </c>
      <c r="C329" s="307">
        <v>369843111</v>
      </c>
      <c r="D329" s="307">
        <v>76717672</v>
      </c>
      <c r="E329" s="307">
        <v>38358836</v>
      </c>
      <c r="F329" s="308">
        <v>408201947</v>
      </c>
      <c r="G329" s="308">
        <v>0</v>
      </c>
      <c r="H329" s="308">
        <v>408201947</v>
      </c>
    </row>
    <row r="330" spans="1:8">
      <c r="A330" s="337" t="s">
        <v>655</v>
      </c>
      <c r="B330" s="338" t="s">
        <v>656</v>
      </c>
      <c r="C330" s="339">
        <v>814891482</v>
      </c>
      <c r="D330" s="339">
        <v>145826769</v>
      </c>
      <c r="E330" s="339">
        <v>65836327</v>
      </c>
      <c r="F330" s="340">
        <v>894881924</v>
      </c>
      <c r="G330" s="340">
        <v>0</v>
      </c>
      <c r="H330" s="340">
        <v>894881924</v>
      </c>
    </row>
    <row r="331" spans="1:8">
      <c r="A331" s="305" t="s">
        <v>657</v>
      </c>
      <c r="B331" s="306" t="s">
        <v>656</v>
      </c>
      <c r="C331" s="307">
        <v>814891482</v>
      </c>
      <c r="D331" s="307">
        <v>145826769</v>
      </c>
      <c r="E331" s="307">
        <v>65836327</v>
      </c>
      <c r="F331" s="308">
        <v>894881924</v>
      </c>
      <c r="G331" s="308">
        <v>0</v>
      </c>
      <c r="H331" s="308">
        <v>894881924</v>
      </c>
    </row>
    <row r="332" spans="1:8">
      <c r="A332" s="337" t="s">
        <v>658</v>
      </c>
      <c r="B332" s="338" t="s">
        <v>539</v>
      </c>
      <c r="C332" s="339">
        <v>140990621.50999999</v>
      </c>
      <c r="D332" s="339">
        <v>20552571</v>
      </c>
      <c r="E332" s="339">
        <v>0</v>
      </c>
      <c r="F332" s="340">
        <v>161543192.50999999</v>
      </c>
      <c r="G332" s="340">
        <v>0</v>
      </c>
      <c r="H332" s="340">
        <v>161543192.50999999</v>
      </c>
    </row>
    <row r="333" spans="1:8">
      <c r="A333" s="305" t="s">
        <v>659</v>
      </c>
      <c r="B333" s="306" t="s">
        <v>660</v>
      </c>
      <c r="C333" s="307">
        <v>140990621.50999999</v>
      </c>
      <c r="D333" s="307">
        <v>20552571</v>
      </c>
      <c r="E333" s="307">
        <v>0</v>
      </c>
      <c r="F333" s="308">
        <v>161543192.50999999</v>
      </c>
      <c r="G333" s="308">
        <v>0</v>
      </c>
      <c r="H333" s="308">
        <v>161543192.50999999</v>
      </c>
    </row>
    <row r="334" spans="1:8">
      <c r="A334" s="337" t="s">
        <v>661</v>
      </c>
      <c r="B334" s="338" t="s">
        <v>662</v>
      </c>
      <c r="C334" s="339">
        <v>10308297</v>
      </c>
      <c r="D334" s="339">
        <v>1813266</v>
      </c>
      <c r="E334" s="339">
        <v>869374</v>
      </c>
      <c r="F334" s="340">
        <v>11252189</v>
      </c>
      <c r="G334" s="340">
        <v>0</v>
      </c>
      <c r="H334" s="340">
        <v>11252189</v>
      </c>
    </row>
    <row r="335" spans="1:8">
      <c r="A335" s="305" t="s">
        <v>793</v>
      </c>
      <c r="B335" s="306" t="s">
        <v>794</v>
      </c>
      <c r="C335" s="307">
        <v>10308297</v>
      </c>
      <c r="D335" s="307">
        <v>1813266</v>
      </c>
      <c r="E335" s="307">
        <v>869374</v>
      </c>
      <c r="F335" s="308">
        <v>11252189</v>
      </c>
      <c r="G335" s="308">
        <v>0</v>
      </c>
      <c r="H335" s="308">
        <v>11252189</v>
      </c>
    </row>
    <row r="336" spans="1:8">
      <c r="A336" s="337" t="s">
        <v>664</v>
      </c>
      <c r="B336" s="338" t="s">
        <v>665</v>
      </c>
      <c r="C336" s="339">
        <v>6567624</v>
      </c>
      <c r="D336" s="339">
        <v>1155269</v>
      </c>
      <c r="E336" s="339">
        <v>553896</v>
      </c>
      <c r="F336" s="340">
        <v>7168997</v>
      </c>
      <c r="G336" s="340">
        <v>0</v>
      </c>
      <c r="H336" s="340">
        <v>7168997</v>
      </c>
    </row>
    <row r="337" spans="1:8">
      <c r="A337" s="305" t="s">
        <v>666</v>
      </c>
      <c r="B337" s="306" t="s">
        <v>665</v>
      </c>
      <c r="C337" s="307">
        <v>6567624</v>
      </c>
      <c r="D337" s="307">
        <v>1155269</v>
      </c>
      <c r="E337" s="307">
        <v>553896</v>
      </c>
      <c r="F337" s="308">
        <v>7168997</v>
      </c>
      <c r="G337" s="308">
        <v>0</v>
      </c>
      <c r="H337" s="308">
        <v>7168997</v>
      </c>
    </row>
    <row r="338" spans="1:8">
      <c r="A338" s="346" t="s">
        <v>178</v>
      </c>
      <c r="B338" s="347" t="s">
        <v>179</v>
      </c>
      <c r="C338" s="348">
        <v>1285054300</v>
      </c>
      <c r="D338" s="348">
        <v>158199700</v>
      </c>
      <c r="E338" s="348">
        <v>0</v>
      </c>
      <c r="F338" s="349">
        <v>1443254000</v>
      </c>
      <c r="G338" s="349">
        <v>0</v>
      </c>
      <c r="H338" s="349">
        <v>1443254000</v>
      </c>
    </row>
    <row r="339" spans="1:8">
      <c r="A339" s="337" t="s">
        <v>667</v>
      </c>
      <c r="B339" s="338" t="s">
        <v>559</v>
      </c>
      <c r="C339" s="339">
        <v>217586600</v>
      </c>
      <c r="D339" s="339">
        <v>26721100</v>
      </c>
      <c r="E339" s="339">
        <v>0</v>
      </c>
      <c r="F339" s="340">
        <v>244307700</v>
      </c>
      <c r="G339" s="340">
        <v>0</v>
      </c>
      <c r="H339" s="340">
        <v>244307700</v>
      </c>
    </row>
    <row r="340" spans="1:8">
      <c r="A340" s="305" t="s">
        <v>668</v>
      </c>
      <c r="B340" s="306" t="s">
        <v>559</v>
      </c>
      <c r="C340" s="307">
        <v>217586600</v>
      </c>
      <c r="D340" s="307">
        <v>26721100</v>
      </c>
      <c r="E340" s="307">
        <v>0</v>
      </c>
      <c r="F340" s="308">
        <v>244307700</v>
      </c>
      <c r="G340" s="308">
        <v>0</v>
      </c>
      <c r="H340" s="308">
        <v>244307700</v>
      </c>
    </row>
    <row r="341" spans="1:8">
      <c r="A341" s="337" t="s">
        <v>669</v>
      </c>
      <c r="B341" s="338" t="s">
        <v>670</v>
      </c>
      <c r="C341" s="339">
        <v>431879500</v>
      </c>
      <c r="D341" s="339">
        <v>53063200</v>
      </c>
      <c r="E341" s="339">
        <v>0</v>
      </c>
      <c r="F341" s="340">
        <v>484942700</v>
      </c>
      <c r="G341" s="340">
        <v>0</v>
      </c>
      <c r="H341" s="340">
        <v>484942700</v>
      </c>
    </row>
    <row r="342" spans="1:8">
      <c r="A342" s="305" t="s">
        <v>671</v>
      </c>
      <c r="B342" s="306" t="s">
        <v>670</v>
      </c>
      <c r="C342" s="307">
        <v>431879500</v>
      </c>
      <c r="D342" s="307">
        <v>53063200</v>
      </c>
      <c r="E342" s="307">
        <v>0</v>
      </c>
      <c r="F342" s="308">
        <v>484942700</v>
      </c>
      <c r="G342" s="308">
        <v>0</v>
      </c>
      <c r="H342" s="308">
        <v>484942700</v>
      </c>
    </row>
    <row r="343" spans="1:8">
      <c r="A343" s="337" t="s">
        <v>672</v>
      </c>
      <c r="B343" s="338" t="s">
        <v>673</v>
      </c>
      <c r="C343" s="339">
        <v>27691100</v>
      </c>
      <c r="D343" s="339">
        <v>3547000</v>
      </c>
      <c r="E343" s="339">
        <v>0</v>
      </c>
      <c r="F343" s="340">
        <v>31238100</v>
      </c>
      <c r="G343" s="340">
        <v>0</v>
      </c>
      <c r="H343" s="340">
        <v>31238100</v>
      </c>
    </row>
    <row r="344" spans="1:8">
      <c r="A344" s="305" t="s">
        <v>674</v>
      </c>
      <c r="B344" s="306" t="s">
        <v>673</v>
      </c>
      <c r="C344" s="307">
        <v>27691100</v>
      </c>
      <c r="D344" s="307">
        <v>3547000</v>
      </c>
      <c r="E344" s="307">
        <v>0</v>
      </c>
      <c r="F344" s="308">
        <v>31238100</v>
      </c>
      <c r="G344" s="308">
        <v>0</v>
      </c>
      <c r="H344" s="308">
        <v>31238100</v>
      </c>
    </row>
    <row r="345" spans="1:8" ht="25.5">
      <c r="A345" s="337" t="s">
        <v>675</v>
      </c>
      <c r="B345" s="338" t="s">
        <v>676</v>
      </c>
      <c r="C345" s="339">
        <v>607897100</v>
      </c>
      <c r="D345" s="339">
        <v>74868400</v>
      </c>
      <c r="E345" s="339">
        <v>0</v>
      </c>
      <c r="F345" s="340">
        <v>682765500</v>
      </c>
      <c r="G345" s="340">
        <v>0</v>
      </c>
      <c r="H345" s="340">
        <v>682765500</v>
      </c>
    </row>
    <row r="346" spans="1:8" ht="25.5">
      <c r="A346" s="305" t="s">
        <v>677</v>
      </c>
      <c r="B346" s="306" t="s">
        <v>676</v>
      </c>
      <c r="C346" s="307">
        <v>607897100</v>
      </c>
      <c r="D346" s="307">
        <v>74868400</v>
      </c>
      <c r="E346" s="307">
        <v>0</v>
      </c>
      <c r="F346" s="308">
        <v>682765500</v>
      </c>
      <c r="G346" s="308">
        <v>0</v>
      </c>
      <c r="H346" s="308">
        <v>682765500</v>
      </c>
    </row>
    <row r="347" spans="1:8">
      <c r="A347" s="346" t="s">
        <v>180</v>
      </c>
      <c r="B347" s="347" t="s">
        <v>181</v>
      </c>
      <c r="C347" s="348">
        <v>272096000</v>
      </c>
      <c r="D347" s="348">
        <v>33403400</v>
      </c>
      <c r="E347" s="348">
        <v>0</v>
      </c>
      <c r="F347" s="349">
        <v>305499400</v>
      </c>
      <c r="G347" s="349">
        <v>0</v>
      </c>
      <c r="H347" s="349">
        <v>305499400</v>
      </c>
    </row>
    <row r="348" spans="1:8">
      <c r="A348" s="337" t="s">
        <v>678</v>
      </c>
      <c r="B348" s="338" t="s">
        <v>496</v>
      </c>
      <c r="C348" s="339">
        <v>163197500</v>
      </c>
      <c r="D348" s="339">
        <v>20037900</v>
      </c>
      <c r="E348" s="339">
        <v>0</v>
      </c>
      <c r="F348" s="340">
        <v>183235400</v>
      </c>
      <c r="G348" s="340">
        <v>0</v>
      </c>
      <c r="H348" s="340">
        <v>183235400</v>
      </c>
    </row>
    <row r="349" spans="1:8">
      <c r="A349" s="305" t="s">
        <v>679</v>
      </c>
      <c r="B349" s="306" t="s">
        <v>496</v>
      </c>
      <c r="C349" s="307">
        <v>163197500</v>
      </c>
      <c r="D349" s="307">
        <v>20037900</v>
      </c>
      <c r="E349" s="307">
        <v>0</v>
      </c>
      <c r="F349" s="308">
        <v>183235400</v>
      </c>
      <c r="G349" s="308">
        <v>0</v>
      </c>
      <c r="H349" s="308">
        <v>183235400</v>
      </c>
    </row>
    <row r="350" spans="1:8">
      <c r="A350" s="337" t="s">
        <v>680</v>
      </c>
      <c r="B350" s="338" t="s">
        <v>498</v>
      </c>
      <c r="C350" s="339">
        <v>27236300</v>
      </c>
      <c r="D350" s="339">
        <v>3341900</v>
      </c>
      <c r="E350" s="339">
        <v>0</v>
      </c>
      <c r="F350" s="340">
        <v>30578200</v>
      </c>
      <c r="G350" s="340">
        <v>0</v>
      </c>
      <c r="H350" s="340">
        <v>30578200</v>
      </c>
    </row>
    <row r="351" spans="1:8">
      <c r="A351" s="305" t="s">
        <v>681</v>
      </c>
      <c r="B351" s="306" t="s">
        <v>498</v>
      </c>
      <c r="C351" s="307">
        <v>27236300</v>
      </c>
      <c r="D351" s="307">
        <v>3341900</v>
      </c>
      <c r="E351" s="307">
        <v>0</v>
      </c>
      <c r="F351" s="308">
        <v>30578200</v>
      </c>
      <c r="G351" s="308">
        <v>0</v>
      </c>
      <c r="H351" s="308">
        <v>30578200</v>
      </c>
    </row>
    <row r="352" spans="1:8">
      <c r="A352" s="337" t="s">
        <v>682</v>
      </c>
      <c r="B352" s="338" t="s">
        <v>486</v>
      </c>
      <c r="C352" s="339">
        <v>27236300</v>
      </c>
      <c r="D352" s="339">
        <v>3341900</v>
      </c>
      <c r="E352" s="339">
        <v>0</v>
      </c>
      <c r="F352" s="340">
        <v>30578200</v>
      </c>
      <c r="G352" s="340">
        <v>0</v>
      </c>
      <c r="H352" s="340">
        <v>30578200</v>
      </c>
    </row>
    <row r="353" spans="1:8">
      <c r="A353" s="305" t="s">
        <v>683</v>
      </c>
      <c r="B353" s="306" t="s">
        <v>486</v>
      </c>
      <c r="C353" s="307">
        <v>27236300</v>
      </c>
      <c r="D353" s="307">
        <v>3341900</v>
      </c>
      <c r="E353" s="307">
        <v>0</v>
      </c>
      <c r="F353" s="308">
        <v>30578200</v>
      </c>
      <c r="G353" s="308">
        <v>0</v>
      </c>
      <c r="H353" s="308">
        <v>30578200</v>
      </c>
    </row>
    <row r="354" spans="1:8">
      <c r="A354" s="337" t="s">
        <v>684</v>
      </c>
      <c r="B354" s="338" t="s">
        <v>484</v>
      </c>
      <c r="C354" s="339">
        <v>54425900</v>
      </c>
      <c r="D354" s="339">
        <v>6681700</v>
      </c>
      <c r="E354" s="339">
        <v>0</v>
      </c>
      <c r="F354" s="340">
        <v>61107600</v>
      </c>
      <c r="G354" s="340">
        <v>0</v>
      </c>
      <c r="H354" s="340">
        <v>61107600</v>
      </c>
    </row>
    <row r="355" spans="1:8" ht="25.5">
      <c r="A355" s="305" t="s">
        <v>685</v>
      </c>
      <c r="B355" s="306" t="s">
        <v>484</v>
      </c>
      <c r="C355" s="307">
        <v>54425900</v>
      </c>
      <c r="D355" s="307">
        <v>6681700</v>
      </c>
      <c r="E355" s="307">
        <v>0</v>
      </c>
      <c r="F355" s="308">
        <v>61107600</v>
      </c>
      <c r="G355" s="308">
        <v>0</v>
      </c>
      <c r="H355" s="308">
        <v>61107600</v>
      </c>
    </row>
    <row r="356" spans="1:8">
      <c r="A356" s="346" t="s">
        <v>182</v>
      </c>
      <c r="B356" s="347" t="s">
        <v>183</v>
      </c>
      <c r="C356" s="348">
        <v>1688132187.5599999</v>
      </c>
      <c r="D356" s="348">
        <v>350867481.81</v>
      </c>
      <c r="E356" s="348">
        <v>0</v>
      </c>
      <c r="F356" s="349">
        <v>2038999669.3699999</v>
      </c>
      <c r="G356" s="349">
        <v>0</v>
      </c>
      <c r="H356" s="349">
        <v>2038999669.3699999</v>
      </c>
    </row>
    <row r="357" spans="1:8">
      <c r="A357" s="337" t="s">
        <v>686</v>
      </c>
      <c r="B357" s="338" t="s">
        <v>525</v>
      </c>
      <c r="C357" s="339">
        <v>304581675.16000003</v>
      </c>
      <c r="D357" s="339">
        <v>75017758</v>
      </c>
      <c r="E357" s="339">
        <v>0</v>
      </c>
      <c r="F357" s="340">
        <v>379599433.16000003</v>
      </c>
      <c r="G357" s="340">
        <v>0</v>
      </c>
      <c r="H357" s="340">
        <v>379599433.16000003</v>
      </c>
    </row>
    <row r="358" spans="1:8">
      <c r="A358" s="305" t="s">
        <v>687</v>
      </c>
      <c r="B358" s="306" t="s">
        <v>525</v>
      </c>
      <c r="C358" s="307">
        <v>304581675.16000003</v>
      </c>
      <c r="D358" s="307">
        <v>75017758</v>
      </c>
      <c r="E358" s="307">
        <v>0</v>
      </c>
      <c r="F358" s="308">
        <v>379599433.16000003</v>
      </c>
      <c r="G358" s="308">
        <v>0</v>
      </c>
      <c r="H358" s="308">
        <v>379599433.16000003</v>
      </c>
    </row>
    <row r="359" spans="1:8">
      <c r="A359" s="337" t="s">
        <v>688</v>
      </c>
      <c r="B359" s="338" t="s">
        <v>522</v>
      </c>
      <c r="C359" s="339">
        <v>502431473.92000002</v>
      </c>
      <c r="D359" s="339">
        <v>95625104</v>
      </c>
      <c r="E359" s="339">
        <v>0</v>
      </c>
      <c r="F359" s="340">
        <v>598056577.91999996</v>
      </c>
      <c r="G359" s="340">
        <v>0</v>
      </c>
      <c r="H359" s="340">
        <v>598056577.91999996</v>
      </c>
    </row>
    <row r="360" spans="1:8">
      <c r="A360" s="305" t="s">
        <v>689</v>
      </c>
      <c r="B360" s="306" t="s">
        <v>522</v>
      </c>
      <c r="C360" s="307">
        <v>502431473.92000002</v>
      </c>
      <c r="D360" s="307">
        <v>95625104</v>
      </c>
      <c r="E360" s="307">
        <v>0</v>
      </c>
      <c r="F360" s="308">
        <v>598056577.91999996</v>
      </c>
      <c r="G360" s="308">
        <v>0</v>
      </c>
      <c r="H360" s="308">
        <v>598056577.91999996</v>
      </c>
    </row>
    <row r="361" spans="1:8">
      <c r="A361" s="337" t="s">
        <v>690</v>
      </c>
      <c r="B361" s="338" t="s">
        <v>528</v>
      </c>
      <c r="C361" s="339">
        <v>209801326.72999999</v>
      </c>
      <c r="D361" s="339">
        <v>37913246</v>
      </c>
      <c r="E361" s="339">
        <v>0</v>
      </c>
      <c r="F361" s="340">
        <v>247714572.72999999</v>
      </c>
      <c r="G361" s="340">
        <v>0</v>
      </c>
      <c r="H361" s="340">
        <v>247714572.72999999</v>
      </c>
    </row>
    <row r="362" spans="1:8">
      <c r="A362" s="305" t="s">
        <v>691</v>
      </c>
      <c r="B362" s="306" t="s">
        <v>528</v>
      </c>
      <c r="C362" s="307">
        <v>209801326.72999999</v>
      </c>
      <c r="D362" s="307">
        <v>37913246</v>
      </c>
      <c r="E362" s="307">
        <v>0</v>
      </c>
      <c r="F362" s="308">
        <v>247714572.72999999</v>
      </c>
      <c r="G362" s="308">
        <v>0</v>
      </c>
      <c r="H362" s="308">
        <v>247714572.72999999</v>
      </c>
    </row>
    <row r="363" spans="1:8">
      <c r="A363" s="337" t="s">
        <v>692</v>
      </c>
      <c r="B363" s="338" t="s">
        <v>534</v>
      </c>
      <c r="C363" s="339">
        <v>431451751.19</v>
      </c>
      <c r="D363" s="339">
        <v>114326399.81</v>
      </c>
      <c r="E363" s="339">
        <v>0</v>
      </c>
      <c r="F363" s="340">
        <v>545778151</v>
      </c>
      <c r="G363" s="340">
        <v>0</v>
      </c>
      <c r="H363" s="340">
        <v>545778151</v>
      </c>
    </row>
    <row r="364" spans="1:8">
      <c r="A364" s="305" t="s">
        <v>693</v>
      </c>
      <c r="B364" s="306" t="s">
        <v>534</v>
      </c>
      <c r="C364" s="307">
        <v>431451751.19</v>
      </c>
      <c r="D364" s="307">
        <v>114326399.81</v>
      </c>
      <c r="E364" s="307">
        <v>0</v>
      </c>
      <c r="F364" s="308">
        <v>545778151</v>
      </c>
      <c r="G364" s="308">
        <v>0</v>
      </c>
      <c r="H364" s="308">
        <v>545778151</v>
      </c>
    </row>
    <row r="365" spans="1:8">
      <c r="A365" s="337" t="s">
        <v>694</v>
      </c>
      <c r="B365" s="338" t="s">
        <v>531</v>
      </c>
      <c r="C365" s="339">
        <v>215263378.03</v>
      </c>
      <c r="D365" s="339">
        <v>24215773</v>
      </c>
      <c r="E365" s="339">
        <v>0</v>
      </c>
      <c r="F365" s="340">
        <v>239479151.03</v>
      </c>
      <c r="G365" s="340">
        <v>0</v>
      </c>
      <c r="H365" s="340">
        <v>239479151.03</v>
      </c>
    </row>
    <row r="366" spans="1:8">
      <c r="A366" s="305" t="s">
        <v>695</v>
      </c>
      <c r="B366" s="306" t="s">
        <v>531</v>
      </c>
      <c r="C366" s="307">
        <v>215263378.03</v>
      </c>
      <c r="D366" s="307">
        <v>24215773</v>
      </c>
      <c r="E366" s="307">
        <v>0</v>
      </c>
      <c r="F366" s="308">
        <v>239479151.03</v>
      </c>
      <c r="G366" s="308">
        <v>0</v>
      </c>
      <c r="H366" s="308">
        <v>239479151.03</v>
      </c>
    </row>
    <row r="367" spans="1:8">
      <c r="A367" s="337" t="s">
        <v>696</v>
      </c>
      <c r="B367" s="338" t="s">
        <v>542</v>
      </c>
      <c r="C367" s="339">
        <v>24602582.530000001</v>
      </c>
      <c r="D367" s="339">
        <v>3769201</v>
      </c>
      <c r="E367" s="339">
        <v>0</v>
      </c>
      <c r="F367" s="340">
        <v>28371783.530000001</v>
      </c>
      <c r="G367" s="340">
        <v>0</v>
      </c>
      <c r="H367" s="340">
        <v>28371783.530000001</v>
      </c>
    </row>
    <row r="368" spans="1:8">
      <c r="A368" s="305" t="s">
        <v>697</v>
      </c>
      <c r="B368" s="306" t="s">
        <v>542</v>
      </c>
      <c r="C368" s="307">
        <v>24602582.530000001</v>
      </c>
      <c r="D368" s="307">
        <v>3769201</v>
      </c>
      <c r="E368" s="307">
        <v>0</v>
      </c>
      <c r="F368" s="308">
        <v>28371783.530000001</v>
      </c>
      <c r="G368" s="308">
        <v>0</v>
      </c>
      <c r="H368" s="308">
        <v>28371783.530000001</v>
      </c>
    </row>
    <row r="369" spans="1:8">
      <c r="A369" s="346" t="s">
        <v>184</v>
      </c>
      <c r="B369" s="347" t="s">
        <v>185</v>
      </c>
      <c r="C369" s="348">
        <v>26913543</v>
      </c>
      <c r="D369" s="348">
        <v>17737062</v>
      </c>
      <c r="E369" s="348">
        <v>0</v>
      </c>
      <c r="F369" s="349">
        <v>44650605</v>
      </c>
      <c r="G369" s="349">
        <v>0</v>
      </c>
      <c r="H369" s="349">
        <v>44650605</v>
      </c>
    </row>
    <row r="370" spans="1:8">
      <c r="A370" s="337" t="s">
        <v>795</v>
      </c>
      <c r="B370" s="338" t="s">
        <v>550</v>
      </c>
      <c r="C370" s="339">
        <v>26913543</v>
      </c>
      <c r="D370" s="339">
        <v>17737062</v>
      </c>
      <c r="E370" s="339">
        <v>0</v>
      </c>
      <c r="F370" s="340">
        <v>44650605</v>
      </c>
      <c r="G370" s="340">
        <v>0</v>
      </c>
      <c r="H370" s="340">
        <v>44650605</v>
      </c>
    </row>
    <row r="371" spans="1:8" ht="25.5">
      <c r="A371" s="305" t="s">
        <v>796</v>
      </c>
      <c r="B371" s="306" t="s">
        <v>797</v>
      </c>
      <c r="C371" s="307">
        <v>26913543</v>
      </c>
      <c r="D371" s="307">
        <v>17737062</v>
      </c>
      <c r="E371" s="307">
        <v>0</v>
      </c>
      <c r="F371" s="308">
        <v>44650605</v>
      </c>
      <c r="G371" s="308">
        <v>0</v>
      </c>
      <c r="H371" s="308">
        <v>44650605</v>
      </c>
    </row>
    <row r="372" spans="1:8">
      <c r="A372" s="346" t="s">
        <v>186</v>
      </c>
      <c r="B372" s="347" t="s">
        <v>187</v>
      </c>
      <c r="C372" s="348">
        <v>7083190563.3599997</v>
      </c>
      <c r="D372" s="348">
        <v>1268445833.6900001</v>
      </c>
      <c r="E372" s="348">
        <v>952053</v>
      </c>
      <c r="F372" s="349">
        <v>8350684344.0500002</v>
      </c>
      <c r="G372" s="349">
        <v>0</v>
      </c>
      <c r="H372" s="349">
        <v>8350684344.0500002</v>
      </c>
    </row>
    <row r="373" spans="1:8">
      <c r="A373" s="337" t="s">
        <v>820</v>
      </c>
      <c r="B373" s="338" t="s">
        <v>821</v>
      </c>
      <c r="C373" s="339">
        <v>1679437.4</v>
      </c>
      <c r="D373" s="339">
        <v>0</v>
      </c>
      <c r="E373" s="339">
        <v>0</v>
      </c>
      <c r="F373" s="340">
        <v>1679437.4</v>
      </c>
      <c r="G373" s="340">
        <v>0</v>
      </c>
      <c r="H373" s="340">
        <v>1679437.4</v>
      </c>
    </row>
    <row r="374" spans="1:8">
      <c r="A374" s="305" t="s">
        <v>822</v>
      </c>
      <c r="B374" s="306" t="s">
        <v>821</v>
      </c>
      <c r="C374" s="307">
        <v>1679437.4</v>
      </c>
      <c r="D374" s="307">
        <v>0</v>
      </c>
      <c r="E374" s="307">
        <v>0</v>
      </c>
      <c r="F374" s="308">
        <v>1679437.4</v>
      </c>
      <c r="G374" s="308">
        <v>0</v>
      </c>
      <c r="H374" s="308">
        <v>1679437.4</v>
      </c>
    </row>
    <row r="375" spans="1:8">
      <c r="A375" s="337" t="s">
        <v>698</v>
      </c>
      <c r="B375" s="338" t="s">
        <v>699</v>
      </c>
      <c r="C375" s="339">
        <v>23450489.489999998</v>
      </c>
      <c r="D375" s="339">
        <v>391280</v>
      </c>
      <c r="E375" s="339">
        <v>0</v>
      </c>
      <c r="F375" s="340">
        <v>23841769.489999998</v>
      </c>
      <c r="G375" s="340">
        <v>0</v>
      </c>
      <c r="H375" s="340">
        <v>23841769.489999998</v>
      </c>
    </row>
    <row r="376" spans="1:8">
      <c r="A376" s="305" t="s">
        <v>700</v>
      </c>
      <c r="B376" s="306" t="s">
        <v>699</v>
      </c>
      <c r="C376" s="307">
        <v>23450489.489999998</v>
      </c>
      <c r="D376" s="307">
        <v>391280</v>
      </c>
      <c r="E376" s="307">
        <v>0</v>
      </c>
      <c r="F376" s="308">
        <v>23841769.489999998</v>
      </c>
      <c r="G376" s="308">
        <v>0</v>
      </c>
      <c r="H376" s="308">
        <v>23841769.489999998</v>
      </c>
    </row>
    <row r="377" spans="1:8">
      <c r="A377" s="337" t="s">
        <v>701</v>
      </c>
      <c r="B377" s="338" t="s">
        <v>500</v>
      </c>
      <c r="C377" s="339">
        <v>50264929.039999999</v>
      </c>
      <c r="D377" s="339">
        <v>6715006.1600000001</v>
      </c>
      <c r="E377" s="339">
        <v>0</v>
      </c>
      <c r="F377" s="340">
        <v>56979935.200000003</v>
      </c>
      <c r="G377" s="340">
        <v>0</v>
      </c>
      <c r="H377" s="340">
        <v>56979935.200000003</v>
      </c>
    </row>
    <row r="378" spans="1:8">
      <c r="A378" s="305" t="s">
        <v>702</v>
      </c>
      <c r="B378" s="306" t="s">
        <v>500</v>
      </c>
      <c r="C378" s="307">
        <v>50264929.039999999</v>
      </c>
      <c r="D378" s="307">
        <v>6715006.1600000001</v>
      </c>
      <c r="E378" s="307">
        <v>0</v>
      </c>
      <c r="F378" s="308">
        <v>56979935.200000003</v>
      </c>
      <c r="G378" s="308">
        <v>0</v>
      </c>
      <c r="H378" s="308">
        <v>56979935.200000003</v>
      </c>
    </row>
    <row r="379" spans="1:8">
      <c r="A379" s="337" t="s">
        <v>703</v>
      </c>
      <c r="B379" s="338" t="s">
        <v>513</v>
      </c>
      <c r="C379" s="339">
        <v>25170150</v>
      </c>
      <c r="D379" s="339">
        <v>8390050</v>
      </c>
      <c r="E379" s="339">
        <v>0</v>
      </c>
      <c r="F379" s="340">
        <v>33560200</v>
      </c>
      <c r="G379" s="340">
        <v>0</v>
      </c>
      <c r="H379" s="340">
        <v>33560200</v>
      </c>
    </row>
    <row r="380" spans="1:8">
      <c r="A380" s="305" t="s">
        <v>704</v>
      </c>
      <c r="B380" s="306" t="s">
        <v>513</v>
      </c>
      <c r="C380" s="307">
        <v>25170150</v>
      </c>
      <c r="D380" s="307">
        <v>8390050</v>
      </c>
      <c r="E380" s="307">
        <v>0</v>
      </c>
      <c r="F380" s="308">
        <v>33560200</v>
      </c>
      <c r="G380" s="308">
        <v>0</v>
      </c>
      <c r="H380" s="308">
        <v>33560200</v>
      </c>
    </row>
    <row r="381" spans="1:8">
      <c r="A381" s="337" t="s">
        <v>705</v>
      </c>
      <c r="B381" s="338" t="s">
        <v>474</v>
      </c>
      <c r="C381" s="339">
        <v>53441995.149999999</v>
      </c>
      <c r="D381" s="339">
        <v>7364996</v>
      </c>
      <c r="E381" s="339">
        <v>952053</v>
      </c>
      <c r="F381" s="340">
        <v>59854938.149999999</v>
      </c>
      <c r="G381" s="340">
        <v>0</v>
      </c>
      <c r="H381" s="340">
        <v>59854938.149999999</v>
      </c>
    </row>
    <row r="382" spans="1:8">
      <c r="A382" s="305" t="s">
        <v>706</v>
      </c>
      <c r="B382" s="306" t="s">
        <v>474</v>
      </c>
      <c r="C382" s="307">
        <v>53441995.149999999</v>
      </c>
      <c r="D382" s="307">
        <v>7364996</v>
      </c>
      <c r="E382" s="307">
        <v>952053</v>
      </c>
      <c r="F382" s="308">
        <v>59854938.149999999</v>
      </c>
      <c r="G382" s="308">
        <v>0</v>
      </c>
      <c r="H382" s="308">
        <v>59854938.149999999</v>
      </c>
    </row>
    <row r="383" spans="1:8">
      <c r="A383" s="337" t="s">
        <v>831</v>
      </c>
      <c r="B383" s="338" t="s">
        <v>833</v>
      </c>
      <c r="C383" s="339">
        <v>95200</v>
      </c>
      <c r="D383" s="339">
        <v>0</v>
      </c>
      <c r="E383" s="339">
        <v>0</v>
      </c>
      <c r="F383" s="340">
        <v>95200</v>
      </c>
      <c r="G383" s="340">
        <v>0</v>
      </c>
      <c r="H383" s="340">
        <v>95200</v>
      </c>
    </row>
    <row r="384" spans="1:8">
      <c r="A384" s="305" t="s">
        <v>832</v>
      </c>
      <c r="B384" s="306" t="s">
        <v>833</v>
      </c>
      <c r="C384" s="307">
        <v>95200</v>
      </c>
      <c r="D384" s="307">
        <v>0</v>
      </c>
      <c r="E384" s="307">
        <v>0</v>
      </c>
      <c r="F384" s="308">
        <v>95200</v>
      </c>
      <c r="G384" s="308">
        <v>0</v>
      </c>
      <c r="H384" s="308">
        <v>95200</v>
      </c>
    </row>
    <row r="385" spans="1:8">
      <c r="A385" s="337" t="s">
        <v>707</v>
      </c>
      <c r="B385" s="338" t="s">
        <v>330</v>
      </c>
      <c r="C385" s="339">
        <v>405574503.92000002</v>
      </c>
      <c r="D385" s="339">
        <v>19133735</v>
      </c>
      <c r="E385" s="339">
        <v>0</v>
      </c>
      <c r="F385" s="340">
        <v>424708238.92000002</v>
      </c>
      <c r="G385" s="340">
        <v>0</v>
      </c>
      <c r="H385" s="340">
        <v>424708238.92000002</v>
      </c>
    </row>
    <row r="386" spans="1:8" ht="25.5">
      <c r="A386" s="305" t="s">
        <v>708</v>
      </c>
      <c r="B386" s="306" t="s">
        <v>330</v>
      </c>
      <c r="C386" s="307">
        <v>405574503.92000002</v>
      </c>
      <c r="D386" s="307">
        <v>19133735</v>
      </c>
      <c r="E386" s="307">
        <v>0</v>
      </c>
      <c r="F386" s="308">
        <v>424708238.92000002</v>
      </c>
      <c r="G386" s="308">
        <v>0</v>
      </c>
      <c r="H386" s="308">
        <v>424708238.92000002</v>
      </c>
    </row>
    <row r="387" spans="1:8">
      <c r="A387" s="337" t="s">
        <v>709</v>
      </c>
      <c r="B387" s="338" t="s">
        <v>710</v>
      </c>
      <c r="C387" s="339">
        <v>15276156</v>
      </c>
      <c r="D387" s="339">
        <v>3422410</v>
      </c>
      <c r="E387" s="339">
        <v>0</v>
      </c>
      <c r="F387" s="340">
        <v>18698566</v>
      </c>
      <c r="G387" s="340">
        <v>0</v>
      </c>
      <c r="H387" s="340">
        <v>18698566</v>
      </c>
    </row>
    <row r="388" spans="1:8">
      <c r="A388" s="305" t="s">
        <v>711</v>
      </c>
      <c r="B388" s="306" t="s">
        <v>710</v>
      </c>
      <c r="C388" s="307">
        <v>15276156</v>
      </c>
      <c r="D388" s="307">
        <v>3422410</v>
      </c>
      <c r="E388" s="307">
        <v>0</v>
      </c>
      <c r="F388" s="308">
        <v>18698566</v>
      </c>
      <c r="G388" s="308">
        <v>0</v>
      </c>
      <c r="H388" s="308">
        <v>18698566</v>
      </c>
    </row>
    <row r="389" spans="1:8">
      <c r="A389" s="337" t="s">
        <v>712</v>
      </c>
      <c r="B389" s="338" t="s">
        <v>713</v>
      </c>
      <c r="C389" s="339">
        <v>164182277.84</v>
      </c>
      <c r="D389" s="339">
        <v>33013279.989999998</v>
      </c>
      <c r="E389" s="339">
        <v>0</v>
      </c>
      <c r="F389" s="340">
        <v>197195557.83000001</v>
      </c>
      <c r="G389" s="340">
        <v>0</v>
      </c>
      <c r="H389" s="340">
        <v>197195557.83000001</v>
      </c>
    </row>
    <row r="390" spans="1:8">
      <c r="A390" s="305" t="s">
        <v>714</v>
      </c>
      <c r="B390" s="306" t="s">
        <v>713</v>
      </c>
      <c r="C390" s="307">
        <v>164182277.84</v>
      </c>
      <c r="D390" s="307">
        <v>33013279.989999998</v>
      </c>
      <c r="E390" s="307">
        <v>0</v>
      </c>
      <c r="F390" s="308">
        <v>197195557.83000001</v>
      </c>
      <c r="G390" s="308">
        <v>0</v>
      </c>
      <c r="H390" s="308">
        <v>197195557.83000001</v>
      </c>
    </row>
    <row r="391" spans="1:8">
      <c r="A391" s="337" t="s">
        <v>859</v>
      </c>
      <c r="B391" s="338" t="s">
        <v>860</v>
      </c>
      <c r="C391" s="339">
        <v>0</v>
      </c>
      <c r="D391" s="339">
        <v>27000000</v>
      </c>
      <c r="E391" s="339">
        <v>0</v>
      </c>
      <c r="F391" s="340">
        <v>27000000</v>
      </c>
      <c r="G391" s="340">
        <v>0</v>
      </c>
      <c r="H391" s="340">
        <v>27000000</v>
      </c>
    </row>
    <row r="392" spans="1:8">
      <c r="A392" s="305" t="s">
        <v>861</v>
      </c>
      <c r="B392" s="306" t="s">
        <v>860</v>
      </c>
      <c r="C392" s="307">
        <v>0</v>
      </c>
      <c r="D392" s="307">
        <v>27000000</v>
      </c>
      <c r="E392" s="307">
        <v>0</v>
      </c>
      <c r="F392" s="308">
        <v>27000000</v>
      </c>
      <c r="G392" s="308">
        <v>0</v>
      </c>
      <c r="H392" s="308">
        <v>27000000</v>
      </c>
    </row>
    <row r="393" spans="1:8">
      <c r="A393" s="337" t="s">
        <v>715</v>
      </c>
      <c r="B393" s="338" t="s">
        <v>251</v>
      </c>
      <c r="C393" s="339">
        <v>2674569.7999999998</v>
      </c>
      <c r="D393" s="339">
        <v>993041</v>
      </c>
      <c r="E393" s="339">
        <v>0</v>
      </c>
      <c r="F393" s="340">
        <v>3667610.8</v>
      </c>
      <c r="G393" s="340">
        <v>0</v>
      </c>
      <c r="H393" s="340">
        <v>3667610.8</v>
      </c>
    </row>
    <row r="394" spans="1:8">
      <c r="A394" s="305" t="s">
        <v>716</v>
      </c>
      <c r="B394" s="306" t="s">
        <v>251</v>
      </c>
      <c r="C394" s="307">
        <v>2674569.7999999998</v>
      </c>
      <c r="D394" s="307">
        <v>993041</v>
      </c>
      <c r="E394" s="307">
        <v>0</v>
      </c>
      <c r="F394" s="308">
        <v>3667610.8</v>
      </c>
      <c r="G394" s="308">
        <v>0</v>
      </c>
      <c r="H394" s="308">
        <v>3667610.8</v>
      </c>
    </row>
    <row r="395" spans="1:8" ht="25.5">
      <c r="A395" s="337" t="s">
        <v>717</v>
      </c>
      <c r="B395" s="338" t="s">
        <v>718</v>
      </c>
      <c r="C395" s="339">
        <v>22373281.899999999</v>
      </c>
      <c r="D395" s="339">
        <v>6979366.5899999999</v>
      </c>
      <c r="E395" s="339">
        <v>0</v>
      </c>
      <c r="F395" s="340">
        <v>29352648.489999998</v>
      </c>
      <c r="G395" s="340">
        <v>0</v>
      </c>
      <c r="H395" s="340">
        <v>29352648.489999998</v>
      </c>
    </row>
    <row r="396" spans="1:8" ht="25.5">
      <c r="A396" s="305" t="s">
        <v>719</v>
      </c>
      <c r="B396" s="306" t="s">
        <v>718</v>
      </c>
      <c r="C396" s="307">
        <v>22373281.899999999</v>
      </c>
      <c r="D396" s="307">
        <v>6979366.5899999999</v>
      </c>
      <c r="E396" s="307">
        <v>0</v>
      </c>
      <c r="F396" s="308">
        <v>29352648.489999998</v>
      </c>
      <c r="G396" s="308">
        <v>0</v>
      </c>
      <c r="H396" s="308">
        <v>29352648.489999998</v>
      </c>
    </row>
    <row r="397" spans="1:8">
      <c r="A397" s="337" t="s">
        <v>720</v>
      </c>
      <c r="B397" s="338" t="s">
        <v>721</v>
      </c>
      <c r="C397" s="339">
        <v>6273442</v>
      </c>
      <c r="D397" s="339">
        <v>61515225.619999997</v>
      </c>
      <c r="E397" s="339">
        <v>0</v>
      </c>
      <c r="F397" s="340">
        <v>67788667.620000005</v>
      </c>
      <c r="G397" s="340">
        <v>0</v>
      </c>
      <c r="H397" s="340">
        <v>67788667.620000005</v>
      </c>
    </row>
    <row r="398" spans="1:8">
      <c r="A398" s="305" t="s">
        <v>722</v>
      </c>
      <c r="B398" s="306" t="s">
        <v>721</v>
      </c>
      <c r="C398" s="307">
        <v>6273442</v>
      </c>
      <c r="D398" s="307">
        <v>61515225.619999997</v>
      </c>
      <c r="E398" s="307">
        <v>0</v>
      </c>
      <c r="F398" s="308">
        <v>67788667.620000005</v>
      </c>
      <c r="G398" s="308">
        <v>0</v>
      </c>
      <c r="H398" s="308">
        <v>67788667.620000005</v>
      </c>
    </row>
    <row r="399" spans="1:8">
      <c r="A399" s="337" t="s">
        <v>798</v>
      </c>
      <c r="B399" s="338" t="s">
        <v>799</v>
      </c>
      <c r="C399" s="339">
        <v>6891378.2199999997</v>
      </c>
      <c r="D399" s="339">
        <v>0</v>
      </c>
      <c r="E399" s="339">
        <v>0</v>
      </c>
      <c r="F399" s="340">
        <v>6891378.2199999997</v>
      </c>
      <c r="G399" s="340">
        <v>0</v>
      </c>
      <c r="H399" s="340">
        <v>6891378.2199999997</v>
      </c>
    </row>
    <row r="400" spans="1:8">
      <c r="A400" s="305" t="s">
        <v>800</v>
      </c>
      <c r="B400" s="306" t="s">
        <v>799</v>
      </c>
      <c r="C400" s="307">
        <v>6891378.2199999997</v>
      </c>
      <c r="D400" s="307">
        <v>0</v>
      </c>
      <c r="E400" s="307">
        <v>0</v>
      </c>
      <c r="F400" s="308">
        <v>6891378.2199999997</v>
      </c>
      <c r="G400" s="308">
        <v>0</v>
      </c>
      <c r="H400" s="308">
        <v>6891378.2199999997</v>
      </c>
    </row>
    <row r="401" spans="1:8">
      <c r="A401" s="337" t="s">
        <v>801</v>
      </c>
      <c r="B401" s="338" t="s">
        <v>802</v>
      </c>
      <c r="C401" s="339">
        <v>175000000</v>
      </c>
      <c r="D401" s="339">
        <v>0</v>
      </c>
      <c r="E401" s="339">
        <v>0</v>
      </c>
      <c r="F401" s="340">
        <v>175000000</v>
      </c>
      <c r="G401" s="340">
        <v>0</v>
      </c>
      <c r="H401" s="340">
        <v>175000000</v>
      </c>
    </row>
    <row r="402" spans="1:8">
      <c r="A402" s="305" t="s">
        <v>803</v>
      </c>
      <c r="B402" s="306" t="s">
        <v>802</v>
      </c>
      <c r="C402" s="307">
        <v>175000000</v>
      </c>
      <c r="D402" s="307">
        <v>0</v>
      </c>
      <c r="E402" s="307">
        <v>0</v>
      </c>
      <c r="F402" s="308">
        <v>175000000</v>
      </c>
      <c r="G402" s="308">
        <v>0</v>
      </c>
      <c r="H402" s="308">
        <v>175000000</v>
      </c>
    </row>
    <row r="403" spans="1:8">
      <c r="A403" s="337" t="s">
        <v>826</v>
      </c>
      <c r="B403" s="338" t="s">
        <v>353</v>
      </c>
      <c r="C403" s="339">
        <v>0</v>
      </c>
      <c r="D403" s="339">
        <v>426607437</v>
      </c>
      <c r="E403" s="339">
        <v>0</v>
      </c>
      <c r="F403" s="340">
        <v>426607437</v>
      </c>
      <c r="G403" s="340">
        <v>0</v>
      </c>
      <c r="H403" s="340">
        <v>426607437</v>
      </c>
    </row>
    <row r="404" spans="1:8">
      <c r="A404" s="305" t="s">
        <v>827</v>
      </c>
      <c r="B404" s="306" t="s">
        <v>353</v>
      </c>
      <c r="C404" s="307">
        <v>0</v>
      </c>
      <c r="D404" s="307">
        <v>426607437</v>
      </c>
      <c r="E404" s="307">
        <v>0</v>
      </c>
      <c r="F404" s="308">
        <v>426607437</v>
      </c>
      <c r="G404" s="308">
        <v>0</v>
      </c>
      <c r="H404" s="308">
        <v>426607437</v>
      </c>
    </row>
    <row r="405" spans="1:8">
      <c r="A405" s="337" t="s">
        <v>723</v>
      </c>
      <c r="B405" s="338" t="s">
        <v>724</v>
      </c>
      <c r="C405" s="339">
        <v>41338176</v>
      </c>
      <c r="D405" s="339">
        <v>630742</v>
      </c>
      <c r="E405" s="339">
        <v>0</v>
      </c>
      <c r="F405" s="340">
        <v>41968918</v>
      </c>
      <c r="G405" s="340">
        <v>0</v>
      </c>
      <c r="H405" s="340">
        <v>41968918</v>
      </c>
    </row>
    <row r="406" spans="1:8">
      <c r="A406" s="305" t="s">
        <v>725</v>
      </c>
      <c r="B406" s="306" t="s">
        <v>724</v>
      </c>
      <c r="C406" s="307">
        <v>41338176</v>
      </c>
      <c r="D406" s="307">
        <v>630742</v>
      </c>
      <c r="E406" s="307">
        <v>0</v>
      </c>
      <c r="F406" s="308">
        <v>41968918</v>
      </c>
      <c r="G406" s="308">
        <v>0</v>
      </c>
      <c r="H406" s="308">
        <v>41968918</v>
      </c>
    </row>
    <row r="407" spans="1:8">
      <c r="A407" s="337" t="s">
        <v>726</v>
      </c>
      <c r="B407" s="338" t="s">
        <v>503</v>
      </c>
      <c r="C407" s="339">
        <v>0</v>
      </c>
      <c r="D407" s="339">
        <v>5665000</v>
      </c>
      <c r="E407" s="339">
        <v>0</v>
      </c>
      <c r="F407" s="340">
        <v>5665000</v>
      </c>
      <c r="G407" s="340">
        <v>0</v>
      </c>
      <c r="H407" s="340">
        <v>5665000</v>
      </c>
    </row>
    <row r="408" spans="1:8">
      <c r="A408" s="305" t="s">
        <v>727</v>
      </c>
      <c r="B408" s="306" t="s">
        <v>503</v>
      </c>
      <c r="C408" s="307">
        <v>0</v>
      </c>
      <c r="D408" s="307">
        <v>5665000</v>
      </c>
      <c r="E408" s="307">
        <v>0</v>
      </c>
      <c r="F408" s="308">
        <v>5665000</v>
      </c>
      <c r="G408" s="308">
        <v>0</v>
      </c>
      <c r="H408" s="308">
        <v>5665000</v>
      </c>
    </row>
    <row r="409" spans="1:8">
      <c r="A409" s="337" t="s">
        <v>728</v>
      </c>
      <c r="B409" s="338" t="s">
        <v>408</v>
      </c>
      <c r="C409" s="339">
        <v>5518275082.54</v>
      </c>
      <c r="D409" s="339">
        <v>621102570.33000004</v>
      </c>
      <c r="E409" s="339">
        <v>0</v>
      </c>
      <c r="F409" s="340">
        <v>6139377652.8699999</v>
      </c>
      <c r="G409" s="340">
        <v>0</v>
      </c>
      <c r="H409" s="340">
        <v>6139377652.8699999</v>
      </c>
    </row>
    <row r="410" spans="1:8">
      <c r="A410" s="305" t="s">
        <v>729</v>
      </c>
      <c r="B410" s="306" t="s">
        <v>408</v>
      </c>
      <c r="C410" s="307">
        <v>5518275082.54</v>
      </c>
      <c r="D410" s="307">
        <v>621102570.33000004</v>
      </c>
      <c r="E410" s="307">
        <v>0</v>
      </c>
      <c r="F410" s="308">
        <v>6139377652.8699999</v>
      </c>
      <c r="G410" s="308">
        <v>0</v>
      </c>
      <c r="H410" s="308">
        <v>6139377652.8699999</v>
      </c>
    </row>
    <row r="411" spans="1:8">
      <c r="A411" s="337" t="s">
        <v>730</v>
      </c>
      <c r="B411" s="338" t="s">
        <v>414</v>
      </c>
      <c r="C411" s="339">
        <v>547944191.05999994</v>
      </c>
      <c r="D411" s="339">
        <v>39521694</v>
      </c>
      <c r="E411" s="339">
        <v>0</v>
      </c>
      <c r="F411" s="340">
        <v>587465885.05999994</v>
      </c>
      <c r="G411" s="340">
        <v>0</v>
      </c>
      <c r="H411" s="340">
        <v>587465885.05999994</v>
      </c>
    </row>
    <row r="412" spans="1:8">
      <c r="A412" s="305" t="s">
        <v>731</v>
      </c>
      <c r="B412" s="306" t="s">
        <v>414</v>
      </c>
      <c r="C412" s="307">
        <v>547944191.05999994</v>
      </c>
      <c r="D412" s="307">
        <v>39521694</v>
      </c>
      <c r="E412" s="307">
        <v>0</v>
      </c>
      <c r="F412" s="308">
        <v>587465885.05999994</v>
      </c>
      <c r="G412" s="308">
        <v>0</v>
      </c>
      <c r="H412" s="308">
        <v>587465885.05999994</v>
      </c>
    </row>
    <row r="413" spans="1:8" ht="25.5">
      <c r="A413" s="337" t="s">
        <v>823</v>
      </c>
      <c r="B413" s="338" t="s">
        <v>824</v>
      </c>
      <c r="C413" s="339">
        <v>23285303</v>
      </c>
      <c r="D413" s="339">
        <v>0</v>
      </c>
      <c r="E413" s="339">
        <v>0</v>
      </c>
      <c r="F413" s="340">
        <v>23285303</v>
      </c>
      <c r="G413" s="340">
        <v>0</v>
      </c>
      <c r="H413" s="340">
        <v>23285303</v>
      </c>
    </row>
    <row r="414" spans="1:8" ht="25.5">
      <c r="A414" s="305" t="s">
        <v>825</v>
      </c>
      <c r="B414" s="306" t="s">
        <v>824</v>
      </c>
      <c r="C414" s="307">
        <v>23285303</v>
      </c>
      <c r="D414" s="307">
        <v>0</v>
      </c>
      <c r="E414" s="307">
        <v>0</v>
      </c>
      <c r="F414" s="308">
        <v>23285303</v>
      </c>
      <c r="G414" s="308">
        <v>0</v>
      </c>
      <c r="H414" s="308">
        <v>23285303</v>
      </c>
    </row>
    <row r="415" spans="1:8">
      <c r="A415" s="346" t="s">
        <v>188</v>
      </c>
      <c r="B415" s="347" t="s">
        <v>189</v>
      </c>
      <c r="C415" s="348">
        <v>48491000</v>
      </c>
      <c r="D415" s="348">
        <v>0</v>
      </c>
      <c r="E415" s="348">
        <v>0</v>
      </c>
      <c r="F415" s="349">
        <v>48491000</v>
      </c>
      <c r="G415" s="349">
        <v>0</v>
      </c>
      <c r="H415" s="349">
        <v>48491000</v>
      </c>
    </row>
    <row r="416" spans="1:8">
      <c r="A416" s="337" t="s">
        <v>810</v>
      </c>
      <c r="B416" s="338" t="s">
        <v>457</v>
      </c>
      <c r="C416" s="339">
        <v>48247000</v>
      </c>
      <c r="D416" s="339">
        <v>0</v>
      </c>
      <c r="E416" s="339">
        <v>0</v>
      </c>
      <c r="F416" s="340">
        <v>48247000</v>
      </c>
      <c r="G416" s="340">
        <v>0</v>
      </c>
      <c r="H416" s="340">
        <v>48247000</v>
      </c>
    </row>
    <row r="417" spans="1:8">
      <c r="A417" s="305" t="s">
        <v>811</v>
      </c>
      <c r="B417" s="306" t="s">
        <v>457</v>
      </c>
      <c r="C417" s="307">
        <v>48247000</v>
      </c>
      <c r="D417" s="307">
        <v>0</v>
      </c>
      <c r="E417" s="307">
        <v>0</v>
      </c>
      <c r="F417" s="308">
        <v>48247000</v>
      </c>
      <c r="G417" s="308">
        <v>0</v>
      </c>
      <c r="H417" s="308">
        <v>48247000</v>
      </c>
    </row>
    <row r="418" spans="1:8">
      <c r="A418" s="337" t="s">
        <v>812</v>
      </c>
      <c r="B418" s="338" t="s">
        <v>463</v>
      </c>
      <c r="C418" s="339">
        <v>244000</v>
      </c>
      <c r="D418" s="339">
        <v>0</v>
      </c>
      <c r="E418" s="339">
        <v>0</v>
      </c>
      <c r="F418" s="340">
        <v>244000</v>
      </c>
      <c r="G418" s="340">
        <v>0</v>
      </c>
      <c r="H418" s="340">
        <v>244000</v>
      </c>
    </row>
    <row r="419" spans="1:8">
      <c r="A419" s="305" t="s">
        <v>813</v>
      </c>
      <c r="B419" s="306" t="s">
        <v>463</v>
      </c>
      <c r="C419" s="307">
        <v>244000</v>
      </c>
      <c r="D419" s="307">
        <v>0</v>
      </c>
      <c r="E419" s="307">
        <v>0</v>
      </c>
      <c r="F419" s="308">
        <v>244000</v>
      </c>
      <c r="G419" s="308">
        <v>0</v>
      </c>
      <c r="H419" s="308">
        <v>244000</v>
      </c>
    </row>
    <row r="420" spans="1:8" ht="25.5">
      <c r="A420" s="131" t="s">
        <v>190</v>
      </c>
      <c r="B420" s="132" t="s">
        <v>191</v>
      </c>
      <c r="C420" s="248">
        <v>3114015413</v>
      </c>
      <c r="D420" s="248">
        <v>296396750.63</v>
      </c>
      <c r="E420" s="248">
        <v>126463317</v>
      </c>
      <c r="F420" s="304">
        <v>3283948846.6300001</v>
      </c>
      <c r="G420" s="304">
        <v>0</v>
      </c>
      <c r="H420" s="304">
        <v>3283948846.6300001</v>
      </c>
    </row>
    <row r="421" spans="1:8">
      <c r="A421" s="346" t="s">
        <v>194</v>
      </c>
      <c r="B421" s="347" t="s">
        <v>195</v>
      </c>
      <c r="C421" s="348">
        <v>262042373</v>
      </c>
      <c r="D421" s="348">
        <v>27777897.629999999</v>
      </c>
      <c r="E421" s="348">
        <v>0</v>
      </c>
      <c r="F421" s="349">
        <v>289820270.63</v>
      </c>
      <c r="G421" s="349">
        <v>0</v>
      </c>
      <c r="H421" s="349">
        <v>289820270.63</v>
      </c>
    </row>
    <row r="422" spans="1:8">
      <c r="A422" s="337" t="s">
        <v>732</v>
      </c>
      <c r="B422" s="338" t="s">
        <v>257</v>
      </c>
      <c r="C422" s="339">
        <v>66658190</v>
      </c>
      <c r="D422" s="339">
        <v>6665818.75</v>
      </c>
      <c r="E422" s="339">
        <v>0</v>
      </c>
      <c r="F422" s="340">
        <v>73324008.75</v>
      </c>
      <c r="G422" s="340">
        <v>0</v>
      </c>
      <c r="H422" s="340">
        <v>73324008.75</v>
      </c>
    </row>
    <row r="423" spans="1:8">
      <c r="A423" s="305" t="s">
        <v>733</v>
      </c>
      <c r="B423" s="306" t="s">
        <v>280</v>
      </c>
      <c r="C423" s="307">
        <v>61085270</v>
      </c>
      <c r="D423" s="307">
        <v>6108527.0800000001</v>
      </c>
      <c r="E423" s="307">
        <v>0</v>
      </c>
      <c r="F423" s="308">
        <v>67193797.079999998</v>
      </c>
      <c r="G423" s="308">
        <v>0</v>
      </c>
      <c r="H423" s="308">
        <v>67193797.079999998</v>
      </c>
    </row>
    <row r="424" spans="1:8">
      <c r="A424" s="305" t="s">
        <v>734</v>
      </c>
      <c r="B424" s="306" t="s">
        <v>283</v>
      </c>
      <c r="C424" s="307">
        <v>4843750</v>
      </c>
      <c r="D424" s="307">
        <v>484375</v>
      </c>
      <c r="E424" s="307">
        <v>0</v>
      </c>
      <c r="F424" s="308">
        <v>5328125</v>
      </c>
      <c r="G424" s="308">
        <v>0</v>
      </c>
      <c r="H424" s="308">
        <v>5328125</v>
      </c>
    </row>
    <row r="425" spans="1:8">
      <c r="A425" s="305" t="s">
        <v>735</v>
      </c>
      <c r="B425" s="306" t="s">
        <v>286</v>
      </c>
      <c r="C425" s="307">
        <v>729170</v>
      </c>
      <c r="D425" s="307">
        <v>72916.67</v>
      </c>
      <c r="E425" s="307">
        <v>0</v>
      </c>
      <c r="F425" s="308">
        <v>802086.67</v>
      </c>
      <c r="G425" s="308">
        <v>0</v>
      </c>
      <c r="H425" s="308">
        <v>802086.67</v>
      </c>
    </row>
    <row r="426" spans="1:8">
      <c r="A426" s="337" t="s">
        <v>736</v>
      </c>
      <c r="B426" s="338" t="s">
        <v>260</v>
      </c>
      <c r="C426" s="339">
        <v>15320660</v>
      </c>
      <c r="D426" s="339">
        <v>1532065.47</v>
      </c>
      <c r="E426" s="339">
        <v>0</v>
      </c>
      <c r="F426" s="340">
        <v>16852725.469999999</v>
      </c>
      <c r="G426" s="340">
        <v>0</v>
      </c>
      <c r="H426" s="340">
        <v>16852725.469999999</v>
      </c>
    </row>
    <row r="427" spans="1:8">
      <c r="A427" s="305" t="s">
        <v>737</v>
      </c>
      <c r="B427" s="306" t="s">
        <v>262</v>
      </c>
      <c r="C427" s="307">
        <v>2437450</v>
      </c>
      <c r="D427" s="307">
        <v>243744.64000000001</v>
      </c>
      <c r="E427" s="307">
        <v>0</v>
      </c>
      <c r="F427" s="308">
        <v>2681194.64</v>
      </c>
      <c r="G427" s="308">
        <v>0</v>
      </c>
      <c r="H427" s="308">
        <v>2681194.64</v>
      </c>
    </row>
    <row r="428" spans="1:8">
      <c r="A428" s="305" t="s">
        <v>738</v>
      </c>
      <c r="B428" s="306" t="s">
        <v>264</v>
      </c>
      <c r="C428" s="307">
        <v>12883210</v>
      </c>
      <c r="D428" s="307">
        <v>1288320.83</v>
      </c>
      <c r="E428" s="307">
        <v>0</v>
      </c>
      <c r="F428" s="308">
        <v>14171530.83</v>
      </c>
      <c r="G428" s="308">
        <v>0</v>
      </c>
      <c r="H428" s="308">
        <v>14171530.83</v>
      </c>
    </row>
    <row r="429" spans="1:8">
      <c r="A429" s="337" t="s">
        <v>739</v>
      </c>
      <c r="B429" s="338" t="s">
        <v>266</v>
      </c>
      <c r="C429" s="339">
        <v>159889863</v>
      </c>
      <c r="D429" s="339">
        <v>17562646.969999999</v>
      </c>
      <c r="E429" s="339">
        <v>0</v>
      </c>
      <c r="F429" s="340">
        <v>177452509.97</v>
      </c>
      <c r="G429" s="340">
        <v>0</v>
      </c>
      <c r="H429" s="340">
        <v>177452509.97</v>
      </c>
    </row>
    <row r="430" spans="1:8">
      <c r="A430" s="305" t="s">
        <v>740</v>
      </c>
      <c r="B430" s="306" t="s">
        <v>268</v>
      </c>
      <c r="C430" s="307">
        <v>11699644</v>
      </c>
      <c r="D430" s="307">
        <v>3576046.06</v>
      </c>
      <c r="E430" s="307">
        <v>0</v>
      </c>
      <c r="F430" s="308">
        <v>15275690.060000001</v>
      </c>
      <c r="G430" s="308">
        <v>0</v>
      </c>
      <c r="H430" s="308">
        <v>15275690.060000001</v>
      </c>
    </row>
    <row r="431" spans="1:8">
      <c r="A431" s="305" t="s">
        <v>741</v>
      </c>
      <c r="B431" s="306" t="s">
        <v>270</v>
      </c>
      <c r="C431" s="307">
        <v>148190219</v>
      </c>
      <c r="D431" s="307">
        <v>13986600.91</v>
      </c>
      <c r="E431" s="307">
        <v>0</v>
      </c>
      <c r="F431" s="308">
        <v>162176819.91</v>
      </c>
      <c r="G431" s="308">
        <v>0</v>
      </c>
      <c r="H431" s="308">
        <v>162176819.91</v>
      </c>
    </row>
    <row r="432" spans="1:8">
      <c r="A432" s="337" t="s">
        <v>742</v>
      </c>
      <c r="B432" s="338" t="s">
        <v>312</v>
      </c>
      <c r="C432" s="339">
        <v>20173660</v>
      </c>
      <c r="D432" s="339">
        <v>2017366.44</v>
      </c>
      <c r="E432" s="339">
        <v>0</v>
      </c>
      <c r="F432" s="340">
        <v>22191026.440000001</v>
      </c>
      <c r="G432" s="340">
        <v>0</v>
      </c>
      <c r="H432" s="340">
        <v>22191026.440000001</v>
      </c>
    </row>
    <row r="433" spans="1:8">
      <c r="A433" s="305" t="s">
        <v>743</v>
      </c>
      <c r="B433" s="306" t="s">
        <v>297</v>
      </c>
      <c r="C433" s="307">
        <v>20173660</v>
      </c>
      <c r="D433" s="307">
        <v>2017366.44</v>
      </c>
      <c r="E433" s="307">
        <v>0</v>
      </c>
      <c r="F433" s="308">
        <v>22191026.440000001</v>
      </c>
      <c r="G433" s="308">
        <v>0</v>
      </c>
      <c r="H433" s="308">
        <v>22191026.440000001</v>
      </c>
    </row>
    <row r="434" spans="1:8">
      <c r="A434" s="346" t="s">
        <v>196</v>
      </c>
      <c r="B434" s="347" t="s">
        <v>197</v>
      </c>
      <c r="C434" s="348">
        <v>100460289</v>
      </c>
      <c r="D434" s="348">
        <v>4157909</v>
      </c>
      <c r="E434" s="348">
        <v>0</v>
      </c>
      <c r="F434" s="349">
        <v>104618198</v>
      </c>
      <c r="G434" s="349">
        <v>0</v>
      </c>
      <c r="H434" s="349">
        <v>104618198</v>
      </c>
    </row>
    <row r="435" spans="1:8">
      <c r="A435" s="337" t="s">
        <v>744</v>
      </c>
      <c r="B435" s="338" t="s">
        <v>353</v>
      </c>
      <c r="C435" s="339">
        <v>100460289</v>
      </c>
      <c r="D435" s="339">
        <v>4157909</v>
      </c>
      <c r="E435" s="339">
        <v>0</v>
      </c>
      <c r="F435" s="340">
        <v>104618198</v>
      </c>
      <c r="G435" s="340">
        <v>0</v>
      </c>
      <c r="H435" s="340">
        <v>104618198</v>
      </c>
    </row>
    <row r="436" spans="1:8">
      <c r="A436" s="305" t="s">
        <v>745</v>
      </c>
      <c r="B436" s="306" t="s">
        <v>353</v>
      </c>
      <c r="C436" s="307">
        <v>100460289</v>
      </c>
      <c r="D436" s="307">
        <v>4157909</v>
      </c>
      <c r="E436" s="307">
        <v>0</v>
      </c>
      <c r="F436" s="308">
        <v>104618198</v>
      </c>
      <c r="G436" s="308">
        <v>0</v>
      </c>
      <c r="H436" s="308">
        <v>104618198</v>
      </c>
    </row>
    <row r="437" spans="1:8">
      <c r="A437" s="346" t="s">
        <v>198</v>
      </c>
      <c r="B437" s="347" t="s">
        <v>199</v>
      </c>
      <c r="C437" s="348">
        <v>2751512751</v>
      </c>
      <c r="D437" s="348">
        <v>264460944</v>
      </c>
      <c r="E437" s="348">
        <v>126463317</v>
      </c>
      <c r="F437" s="349">
        <v>2889510378</v>
      </c>
      <c r="G437" s="349">
        <v>0</v>
      </c>
      <c r="H437" s="349">
        <v>2889510378</v>
      </c>
    </row>
    <row r="438" spans="1:8">
      <c r="A438" s="337" t="s">
        <v>746</v>
      </c>
      <c r="B438" s="338" t="s">
        <v>565</v>
      </c>
      <c r="C438" s="339">
        <v>2751512751</v>
      </c>
      <c r="D438" s="339">
        <v>264460944</v>
      </c>
      <c r="E438" s="339">
        <v>126463317</v>
      </c>
      <c r="F438" s="340">
        <v>2889510378</v>
      </c>
      <c r="G438" s="340">
        <v>0</v>
      </c>
      <c r="H438" s="340">
        <v>2889510378</v>
      </c>
    </row>
    <row r="439" spans="1:8">
      <c r="A439" s="305" t="s">
        <v>747</v>
      </c>
      <c r="B439" s="306" t="s">
        <v>565</v>
      </c>
      <c r="C439" s="307">
        <v>2751512751</v>
      </c>
      <c r="D439" s="307">
        <v>264460944</v>
      </c>
      <c r="E439" s="307">
        <v>126463317</v>
      </c>
      <c r="F439" s="308">
        <v>2889510378</v>
      </c>
      <c r="G439" s="308">
        <v>0</v>
      </c>
      <c r="H439" s="308">
        <v>2889510378</v>
      </c>
    </row>
    <row r="440" spans="1:8">
      <c r="A440" s="131" t="s">
        <v>200</v>
      </c>
      <c r="B440" s="132" t="s">
        <v>202</v>
      </c>
      <c r="C440" s="248">
        <v>28776615.280000001</v>
      </c>
      <c r="D440" s="248">
        <v>4326666.72</v>
      </c>
      <c r="E440" s="248">
        <v>0</v>
      </c>
      <c r="F440" s="304">
        <v>33103282</v>
      </c>
      <c r="G440" s="304">
        <v>0</v>
      </c>
      <c r="H440" s="304">
        <v>33103282</v>
      </c>
    </row>
    <row r="441" spans="1:8">
      <c r="A441" s="346" t="s">
        <v>201</v>
      </c>
      <c r="B441" s="347" t="s">
        <v>167</v>
      </c>
      <c r="C441" s="348">
        <v>21297743</v>
      </c>
      <c r="D441" s="348">
        <v>0</v>
      </c>
      <c r="E441" s="348">
        <v>0</v>
      </c>
      <c r="F441" s="349">
        <v>21297743</v>
      </c>
      <c r="G441" s="349">
        <v>0</v>
      </c>
      <c r="H441" s="349">
        <v>21297743</v>
      </c>
    </row>
    <row r="442" spans="1:8">
      <c r="A442" s="337" t="s">
        <v>814</v>
      </c>
      <c r="B442" s="338" t="s">
        <v>815</v>
      </c>
      <c r="C442" s="339">
        <v>21297743</v>
      </c>
      <c r="D442" s="339">
        <v>0</v>
      </c>
      <c r="E442" s="339">
        <v>0</v>
      </c>
      <c r="F442" s="340">
        <v>21297743</v>
      </c>
      <c r="G442" s="340">
        <v>0</v>
      </c>
      <c r="H442" s="340">
        <v>21297743</v>
      </c>
    </row>
    <row r="443" spans="1:8">
      <c r="A443" s="305" t="s">
        <v>816</v>
      </c>
      <c r="B443" s="306" t="s">
        <v>645</v>
      </c>
      <c r="C443" s="307">
        <v>21297743</v>
      </c>
      <c r="D443" s="307">
        <v>0</v>
      </c>
      <c r="E443" s="307">
        <v>0</v>
      </c>
      <c r="F443" s="308">
        <v>21297743</v>
      </c>
      <c r="G443" s="308">
        <v>0</v>
      </c>
      <c r="H443" s="308">
        <v>21297743</v>
      </c>
    </row>
    <row r="444" spans="1:8">
      <c r="A444" s="346" t="s">
        <v>203</v>
      </c>
      <c r="B444" s="347" t="s">
        <v>204</v>
      </c>
      <c r="C444" s="348">
        <v>1574149.28</v>
      </c>
      <c r="D444" s="348">
        <v>4326666.72</v>
      </c>
      <c r="E444" s="348">
        <v>0</v>
      </c>
      <c r="F444" s="349">
        <v>5900816</v>
      </c>
      <c r="G444" s="349">
        <v>0</v>
      </c>
      <c r="H444" s="349">
        <v>5900816</v>
      </c>
    </row>
    <row r="445" spans="1:8" ht="25.5">
      <c r="A445" s="337" t="s">
        <v>835</v>
      </c>
      <c r="B445" s="338" t="s">
        <v>836</v>
      </c>
      <c r="C445" s="339">
        <v>1573333.28</v>
      </c>
      <c r="D445" s="339">
        <v>4326666.72</v>
      </c>
      <c r="E445" s="339">
        <v>0</v>
      </c>
      <c r="F445" s="340">
        <v>5900000</v>
      </c>
      <c r="G445" s="340">
        <v>0</v>
      </c>
      <c r="H445" s="340">
        <v>5900000</v>
      </c>
    </row>
    <row r="446" spans="1:8">
      <c r="A446" s="305" t="s">
        <v>837</v>
      </c>
      <c r="B446" s="306" t="s">
        <v>266</v>
      </c>
      <c r="C446" s="307">
        <v>1573333.28</v>
      </c>
      <c r="D446" s="307">
        <v>4326666.72</v>
      </c>
      <c r="E446" s="307">
        <v>0</v>
      </c>
      <c r="F446" s="308">
        <v>5900000</v>
      </c>
      <c r="G446" s="308">
        <v>0</v>
      </c>
      <c r="H446" s="308">
        <v>5900000</v>
      </c>
    </row>
    <row r="447" spans="1:8">
      <c r="A447" s="337" t="s">
        <v>748</v>
      </c>
      <c r="B447" s="338" t="s">
        <v>749</v>
      </c>
      <c r="C447" s="339">
        <v>816</v>
      </c>
      <c r="D447" s="339">
        <v>0</v>
      </c>
      <c r="E447" s="339">
        <v>0</v>
      </c>
      <c r="F447" s="340">
        <v>816</v>
      </c>
      <c r="G447" s="340">
        <v>0</v>
      </c>
      <c r="H447" s="340">
        <v>816</v>
      </c>
    </row>
    <row r="448" spans="1:8">
      <c r="A448" s="305" t="s">
        <v>750</v>
      </c>
      <c r="B448" s="306" t="s">
        <v>641</v>
      </c>
      <c r="C448" s="307">
        <v>816</v>
      </c>
      <c r="D448" s="307">
        <v>0</v>
      </c>
      <c r="E448" s="307">
        <v>0</v>
      </c>
      <c r="F448" s="308">
        <v>816</v>
      </c>
      <c r="G448" s="308">
        <v>0</v>
      </c>
      <c r="H448" s="308">
        <v>816</v>
      </c>
    </row>
    <row r="449" spans="1:8">
      <c r="A449" s="346" t="s">
        <v>205</v>
      </c>
      <c r="B449" s="347" t="s">
        <v>751</v>
      </c>
      <c r="C449" s="348">
        <v>5904723</v>
      </c>
      <c r="D449" s="348">
        <v>0</v>
      </c>
      <c r="E449" s="348">
        <v>0</v>
      </c>
      <c r="F449" s="349">
        <v>5904723</v>
      </c>
      <c r="G449" s="349">
        <v>0</v>
      </c>
      <c r="H449" s="349">
        <v>5904723</v>
      </c>
    </row>
    <row r="450" spans="1:8">
      <c r="A450" s="337" t="s">
        <v>752</v>
      </c>
      <c r="B450" s="338" t="s">
        <v>244</v>
      </c>
      <c r="C450" s="339">
        <v>5904723</v>
      </c>
      <c r="D450" s="339">
        <v>0</v>
      </c>
      <c r="E450" s="339">
        <v>0</v>
      </c>
      <c r="F450" s="340">
        <v>5904723</v>
      </c>
      <c r="G450" s="340">
        <v>0</v>
      </c>
      <c r="H450" s="340">
        <v>5904723</v>
      </c>
    </row>
    <row r="451" spans="1:8" ht="15.75" thickBot="1">
      <c r="A451" s="305" t="s">
        <v>753</v>
      </c>
      <c r="B451" s="306" t="s">
        <v>244</v>
      </c>
      <c r="C451" s="307">
        <v>5904723</v>
      </c>
      <c r="D451" s="307">
        <v>0</v>
      </c>
      <c r="E451" s="307">
        <v>0</v>
      </c>
      <c r="F451" s="308">
        <v>5904723</v>
      </c>
      <c r="G451" s="308">
        <v>0</v>
      </c>
      <c r="H451" s="308">
        <v>5904723</v>
      </c>
    </row>
    <row r="452" spans="1:8">
      <c r="A452" s="216" t="s">
        <v>106</v>
      </c>
      <c r="B452" s="217" t="s">
        <v>107</v>
      </c>
      <c r="C452" s="218">
        <v>0</v>
      </c>
      <c r="D452" s="218">
        <v>4011637524</v>
      </c>
      <c r="E452" s="218">
        <v>4011637524</v>
      </c>
      <c r="F452" s="218">
        <v>0</v>
      </c>
      <c r="G452" s="218">
        <v>0</v>
      </c>
      <c r="H452" s="219">
        <v>0</v>
      </c>
    </row>
    <row r="453" spans="1:8">
      <c r="A453" s="131" t="s">
        <v>110</v>
      </c>
      <c r="B453" s="132" t="s">
        <v>111</v>
      </c>
      <c r="C453" s="248">
        <v>347088385</v>
      </c>
      <c r="D453" s="248">
        <v>0</v>
      </c>
      <c r="E453" s="248">
        <v>0</v>
      </c>
      <c r="F453" s="304">
        <v>347088385</v>
      </c>
      <c r="G453" s="304">
        <v>0</v>
      </c>
      <c r="H453" s="304">
        <v>347088385</v>
      </c>
    </row>
    <row r="454" spans="1:8">
      <c r="A454" s="346" t="s">
        <v>114</v>
      </c>
      <c r="B454" s="347" t="s">
        <v>115</v>
      </c>
      <c r="C454" s="348">
        <v>347088385</v>
      </c>
      <c r="D454" s="348">
        <v>0</v>
      </c>
      <c r="E454" s="348">
        <v>0</v>
      </c>
      <c r="F454" s="349">
        <v>347088385</v>
      </c>
      <c r="G454" s="349">
        <v>0</v>
      </c>
      <c r="H454" s="349">
        <v>347088385</v>
      </c>
    </row>
    <row r="455" spans="1:8">
      <c r="A455" s="337" t="s">
        <v>754</v>
      </c>
      <c r="B455" s="338" t="s">
        <v>755</v>
      </c>
      <c r="C455" s="339">
        <v>347088385</v>
      </c>
      <c r="D455" s="339">
        <v>0</v>
      </c>
      <c r="E455" s="339">
        <v>0</v>
      </c>
      <c r="F455" s="340">
        <v>347088385</v>
      </c>
      <c r="G455" s="340">
        <v>0</v>
      </c>
      <c r="H455" s="340">
        <v>347088385</v>
      </c>
    </row>
    <row r="456" spans="1:8">
      <c r="A456" s="305" t="s">
        <v>756</v>
      </c>
      <c r="B456" s="306" t="s">
        <v>755</v>
      </c>
      <c r="C456" s="307">
        <v>347088385</v>
      </c>
      <c r="D456" s="307">
        <v>0</v>
      </c>
      <c r="E456" s="307">
        <v>0</v>
      </c>
      <c r="F456" s="308">
        <v>347088385</v>
      </c>
      <c r="G456" s="308">
        <v>0</v>
      </c>
      <c r="H456" s="308">
        <v>347088385</v>
      </c>
    </row>
    <row r="457" spans="1:8">
      <c r="A457" s="337" t="s">
        <v>757</v>
      </c>
      <c r="B457" s="338" t="s">
        <v>758</v>
      </c>
      <c r="C457" s="339">
        <v>0</v>
      </c>
      <c r="D457" s="339">
        <v>0</v>
      </c>
      <c r="E457" s="339">
        <v>0</v>
      </c>
      <c r="F457" s="340">
        <v>0</v>
      </c>
      <c r="G457" s="340"/>
      <c r="H457" s="340"/>
    </row>
    <row r="458" spans="1:8">
      <c r="A458" s="305" t="s">
        <v>759</v>
      </c>
      <c r="B458" s="306" t="s">
        <v>758</v>
      </c>
      <c r="C458" s="307">
        <v>0</v>
      </c>
      <c r="D458" s="307">
        <v>0</v>
      </c>
      <c r="E458" s="307">
        <v>0</v>
      </c>
      <c r="F458" s="308">
        <v>0</v>
      </c>
      <c r="G458" s="308"/>
      <c r="H458" s="308"/>
    </row>
    <row r="459" spans="1:8">
      <c r="A459" s="131" t="s">
        <v>118</v>
      </c>
      <c r="B459" s="132" t="s">
        <v>119</v>
      </c>
      <c r="C459" s="248">
        <v>5675472845.8999996</v>
      </c>
      <c r="D459" s="248">
        <v>0</v>
      </c>
      <c r="E459" s="248">
        <v>4011637524</v>
      </c>
      <c r="F459" s="304">
        <v>1663835321.9000001</v>
      </c>
      <c r="G459" s="304">
        <v>0</v>
      </c>
      <c r="H459" s="304">
        <v>1663835321.9000001</v>
      </c>
    </row>
    <row r="460" spans="1:8">
      <c r="A460" s="346" t="s">
        <v>122</v>
      </c>
      <c r="B460" s="347" t="s">
        <v>123</v>
      </c>
      <c r="C460" s="348">
        <v>35025440</v>
      </c>
      <c r="D460" s="348">
        <v>0</v>
      </c>
      <c r="E460" s="348">
        <v>0</v>
      </c>
      <c r="F460" s="349">
        <v>35025440</v>
      </c>
      <c r="G460" s="349">
        <v>0</v>
      </c>
      <c r="H460" s="349">
        <v>35025440</v>
      </c>
    </row>
    <row r="461" spans="1:8">
      <c r="A461" s="337" t="s">
        <v>760</v>
      </c>
      <c r="B461" s="338" t="s">
        <v>598</v>
      </c>
      <c r="C461" s="339">
        <v>35025440</v>
      </c>
      <c r="D461" s="339">
        <v>0</v>
      </c>
      <c r="E461" s="339">
        <v>0</v>
      </c>
      <c r="F461" s="340">
        <v>35025440</v>
      </c>
      <c r="G461" s="340">
        <v>0</v>
      </c>
      <c r="H461" s="340">
        <v>35025440</v>
      </c>
    </row>
    <row r="462" spans="1:8">
      <c r="A462" s="305" t="s">
        <v>761</v>
      </c>
      <c r="B462" s="306" t="s">
        <v>598</v>
      </c>
      <c r="C462" s="307">
        <v>35025440</v>
      </c>
      <c r="D462" s="307">
        <v>0</v>
      </c>
      <c r="E462" s="307">
        <v>0</v>
      </c>
      <c r="F462" s="308">
        <v>35025440</v>
      </c>
      <c r="G462" s="308">
        <v>0</v>
      </c>
      <c r="H462" s="308">
        <v>35025440</v>
      </c>
    </row>
    <row r="463" spans="1:8">
      <c r="A463" s="346" t="s">
        <v>126</v>
      </c>
      <c r="B463" s="347" t="s">
        <v>127</v>
      </c>
      <c r="C463" s="348">
        <v>5640447405.8999996</v>
      </c>
      <c r="D463" s="348">
        <v>0</v>
      </c>
      <c r="E463" s="348">
        <v>4011637524</v>
      </c>
      <c r="F463" s="349">
        <v>1628809881.9000001</v>
      </c>
      <c r="G463" s="349">
        <v>0</v>
      </c>
      <c r="H463" s="349">
        <v>1628809881.9000001</v>
      </c>
    </row>
    <row r="464" spans="1:8">
      <c r="A464" s="337" t="s">
        <v>762</v>
      </c>
      <c r="B464" s="338" t="s">
        <v>763</v>
      </c>
      <c r="C464" s="339">
        <v>5640447405.8999996</v>
      </c>
      <c r="D464" s="339">
        <v>0</v>
      </c>
      <c r="E464" s="339">
        <v>4011637524</v>
      </c>
      <c r="F464" s="340">
        <v>1628809881.9000001</v>
      </c>
      <c r="G464" s="340">
        <v>0</v>
      </c>
      <c r="H464" s="340">
        <v>1628809881.9000001</v>
      </c>
    </row>
    <row r="465" spans="1:8">
      <c r="A465" s="305" t="s">
        <v>764</v>
      </c>
      <c r="B465" s="306" t="s">
        <v>763</v>
      </c>
      <c r="C465" s="307">
        <v>5640447405.8999996</v>
      </c>
      <c r="D465" s="307">
        <v>0</v>
      </c>
      <c r="E465" s="307">
        <v>4011637524</v>
      </c>
      <c r="F465" s="308">
        <v>1628809881.9000001</v>
      </c>
      <c r="G465" s="308">
        <v>0</v>
      </c>
      <c r="H465" s="308">
        <v>1628809881.9000001</v>
      </c>
    </row>
    <row r="466" spans="1:8">
      <c r="A466" s="131" t="s">
        <v>130</v>
      </c>
      <c r="B466" s="132" t="s">
        <v>131</v>
      </c>
      <c r="C466" s="248">
        <v>-6022561230.8999996</v>
      </c>
      <c r="D466" s="248">
        <v>4011637524</v>
      </c>
      <c r="E466" s="248">
        <v>0</v>
      </c>
      <c r="F466" s="304">
        <v>-2010923706.9000001</v>
      </c>
      <c r="G466" s="304">
        <v>0</v>
      </c>
      <c r="H466" s="304">
        <v>-2010923706.9000001</v>
      </c>
    </row>
    <row r="467" spans="1:8">
      <c r="A467" s="346" t="s">
        <v>134</v>
      </c>
      <c r="B467" s="347" t="s">
        <v>765</v>
      </c>
      <c r="C467" s="348">
        <v>-347088385</v>
      </c>
      <c r="D467" s="348">
        <v>0</v>
      </c>
      <c r="E467" s="348">
        <v>0</v>
      </c>
      <c r="F467" s="349">
        <v>-347088385</v>
      </c>
      <c r="G467" s="349">
        <v>0</v>
      </c>
      <c r="H467" s="349">
        <v>-347088385</v>
      </c>
    </row>
    <row r="468" spans="1:8">
      <c r="A468" s="337" t="s">
        <v>766</v>
      </c>
      <c r="B468" s="338" t="s">
        <v>767</v>
      </c>
      <c r="C468" s="339">
        <v>-347088385</v>
      </c>
      <c r="D468" s="339">
        <v>0</v>
      </c>
      <c r="E468" s="339">
        <v>0</v>
      </c>
      <c r="F468" s="340">
        <v>-347088385</v>
      </c>
      <c r="G468" s="340">
        <v>0</v>
      </c>
      <c r="H468" s="340">
        <v>-347088385</v>
      </c>
    </row>
    <row r="469" spans="1:8">
      <c r="A469" s="305" t="s">
        <v>768</v>
      </c>
      <c r="B469" s="306" t="s">
        <v>767</v>
      </c>
      <c r="C469" s="307">
        <v>-347088385</v>
      </c>
      <c r="D469" s="307">
        <v>0</v>
      </c>
      <c r="E469" s="307">
        <v>0</v>
      </c>
      <c r="F469" s="308">
        <v>-347088385</v>
      </c>
      <c r="G469" s="308">
        <v>0</v>
      </c>
      <c r="H469" s="308">
        <v>-347088385</v>
      </c>
    </row>
    <row r="470" spans="1:8">
      <c r="A470" s="346" t="s">
        <v>138</v>
      </c>
      <c r="B470" s="347" t="s">
        <v>139</v>
      </c>
      <c r="C470" s="348">
        <v>-5675472845.8999996</v>
      </c>
      <c r="D470" s="348">
        <v>4011637524</v>
      </c>
      <c r="E470" s="348">
        <v>0</v>
      </c>
      <c r="F470" s="349">
        <v>-1663835321.9000001</v>
      </c>
      <c r="G470" s="349">
        <v>0</v>
      </c>
      <c r="H470" s="349">
        <v>-1663835321.9000001</v>
      </c>
    </row>
    <row r="471" spans="1:8">
      <c r="A471" s="337" t="s">
        <v>769</v>
      </c>
      <c r="B471" s="338" t="s">
        <v>770</v>
      </c>
      <c r="C471" s="339">
        <v>-35025440</v>
      </c>
      <c r="D471" s="339">
        <v>0</v>
      </c>
      <c r="E471" s="339">
        <v>0</v>
      </c>
      <c r="F471" s="340">
        <v>-35025440</v>
      </c>
      <c r="G471" s="340">
        <v>0</v>
      </c>
      <c r="H471" s="340">
        <v>-35025440</v>
      </c>
    </row>
    <row r="472" spans="1:8">
      <c r="A472" s="305" t="s">
        <v>771</v>
      </c>
      <c r="B472" s="306" t="s">
        <v>770</v>
      </c>
      <c r="C472" s="307">
        <v>-35025440</v>
      </c>
      <c r="D472" s="307">
        <v>0</v>
      </c>
      <c r="E472" s="307">
        <v>0</v>
      </c>
      <c r="F472" s="308">
        <v>-35025440</v>
      </c>
      <c r="G472" s="308">
        <v>0</v>
      </c>
      <c r="H472" s="308">
        <v>-35025440</v>
      </c>
    </row>
    <row r="473" spans="1:8">
      <c r="A473" s="337" t="s">
        <v>772</v>
      </c>
      <c r="B473" s="338" t="s">
        <v>773</v>
      </c>
      <c r="C473" s="339">
        <v>-5640447405.8999996</v>
      </c>
      <c r="D473" s="339">
        <v>4011637524</v>
      </c>
      <c r="E473" s="339">
        <v>0</v>
      </c>
      <c r="F473" s="340">
        <v>-1628809881.9000001</v>
      </c>
      <c r="G473" s="340">
        <v>0</v>
      </c>
      <c r="H473" s="340">
        <v>-1628809881.9000001</v>
      </c>
    </row>
    <row r="474" spans="1:8" ht="15.75" thickBot="1">
      <c r="A474" s="305" t="s">
        <v>774</v>
      </c>
      <c r="B474" s="306" t="s">
        <v>763</v>
      </c>
      <c r="C474" s="307">
        <v>-5640447405.8999996</v>
      </c>
      <c r="D474" s="307">
        <v>4011637524</v>
      </c>
      <c r="E474" s="307">
        <v>0</v>
      </c>
      <c r="F474" s="308">
        <v>-1628809881.9000001</v>
      </c>
      <c r="G474" s="308">
        <v>0</v>
      </c>
      <c r="H474" s="308">
        <v>-1628809881.9000001</v>
      </c>
    </row>
    <row r="475" spans="1:8">
      <c r="A475" s="216" t="s">
        <v>108</v>
      </c>
      <c r="B475" s="217" t="s">
        <v>109</v>
      </c>
      <c r="C475" s="218">
        <v>0</v>
      </c>
      <c r="D475" s="218">
        <v>1275097889</v>
      </c>
      <c r="E475" s="218">
        <v>1275097889</v>
      </c>
      <c r="F475" s="218">
        <v>0</v>
      </c>
      <c r="G475" s="218">
        <v>0</v>
      </c>
      <c r="H475" s="219">
        <v>0</v>
      </c>
    </row>
    <row r="476" spans="1:8">
      <c r="A476" s="131" t="s">
        <v>112</v>
      </c>
      <c r="B476" s="132" t="s">
        <v>113</v>
      </c>
      <c r="C476" s="248">
        <v>29893387634.849998</v>
      </c>
      <c r="D476" s="248">
        <v>0</v>
      </c>
      <c r="E476" s="248">
        <v>1275097889</v>
      </c>
      <c r="F476" s="304">
        <v>31168485523.849998</v>
      </c>
      <c r="G476" s="304">
        <v>0</v>
      </c>
      <c r="H476" s="304">
        <v>31168485523.849998</v>
      </c>
    </row>
    <row r="477" spans="1:8" ht="25.5">
      <c r="A477" s="346" t="s">
        <v>116</v>
      </c>
      <c r="B477" s="347" t="s">
        <v>117</v>
      </c>
      <c r="C477" s="348">
        <v>29883050679</v>
      </c>
      <c r="D477" s="348">
        <v>0</v>
      </c>
      <c r="E477" s="348">
        <v>1275097889</v>
      </c>
      <c r="F477" s="349">
        <v>31158148568</v>
      </c>
      <c r="G477" s="349">
        <v>0</v>
      </c>
      <c r="H477" s="349">
        <v>31158148568</v>
      </c>
    </row>
    <row r="478" spans="1:8">
      <c r="A478" s="337" t="s">
        <v>775</v>
      </c>
      <c r="B478" s="338" t="s">
        <v>776</v>
      </c>
      <c r="C478" s="339">
        <v>29883050679</v>
      </c>
      <c r="D478" s="339">
        <v>0</v>
      </c>
      <c r="E478" s="339">
        <v>1275097889</v>
      </c>
      <c r="F478" s="340">
        <v>31158148568</v>
      </c>
      <c r="G478" s="340">
        <v>0</v>
      </c>
      <c r="H478" s="340">
        <v>31158148568</v>
      </c>
    </row>
    <row r="479" spans="1:8">
      <c r="A479" s="305" t="s">
        <v>777</v>
      </c>
      <c r="B479" s="306" t="s">
        <v>776</v>
      </c>
      <c r="C479" s="307">
        <v>29883050679</v>
      </c>
      <c r="D479" s="307">
        <v>0</v>
      </c>
      <c r="E479" s="307">
        <v>1275097889</v>
      </c>
      <c r="F479" s="308">
        <v>31158148568</v>
      </c>
      <c r="G479" s="308">
        <v>0</v>
      </c>
      <c r="H479" s="308">
        <v>31158148568</v>
      </c>
    </row>
    <row r="480" spans="1:8">
      <c r="A480" s="346" t="s">
        <v>120</v>
      </c>
      <c r="B480" s="347" t="s">
        <v>121</v>
      </c>
      <c r="C480" s="348">
        <v>10336955.85</v>
      </c>
      <c r="D480" s="348">
        <v>0</v>
      </c>
      <c r="E480" s="348">
        <v>0</v>
      </c>
      <c r="F480" s="349">
        <v>10336955.85</v>
      </c>
      <c r="G480" s="349">
        <v>0</v>
      </c>
      <c r="H480" s="349">
        <v>10336955.85</v>
      </c>
    </row>
    <row r="481" spans="1:8">
      <c r="A481" s="338" t="s">
        <v>778</v>
      </c>
      <c r="B481" s="338" t="s">
        <v>779</v>
      </c>
      <c r="C481" s="339">
        <v>10336955.85</v>
      </c>
      <c r="D481" s="339">
        <v>0</v>
      </c>
      <c r="E481" s="339">
        <v>0</v>
      </c>
      <c r="F481" s="339">
        <v>10336955.85</v>
      </c>
      <c r="G481" s="339">
        <v>0</v>
      </c>
      <c r="H481" s="339">
        <v>10336955.85</v>
      </c>
    </row>
    <row r="482" spans="1:8">
      <c r="A482" s="306" t="s">
        <v>780</v>
      </c>
      <c r="B482" s="306" t="s">
        <v>779</v>
      </c>
      <c r="C482" s="307">
        <v>10336955.85</v>
      </c>
      <c r="D482" s="307">
        <v>0</v>
      </c>
      <c r="E482" s="307">
        <v>0</v>
      </c>
      <c r="F482" s="307">
        <v>10336955.85</v>
      </c>
      <c r="G482" s="307">
        <v>0</v>
      </c>
      <c r="H482" s="307">
        <v>10336955.85</v>
      </c>
    </row>
    <row r="483" spans="1:8">
      <c r="A483" s="132" t="s">
        <v>124</v>
      </c>
      <c r="B483" s="132" t="s">
        <v>125</v>
      </c>
      <c r="C483" s="248">
        <v>1338186070.3699999</v>
      </c>
      <c r="D483" s="248">
        <v>0</v>
      </c>
      <c r="E483" s="248">
        <v>0</v>
      </c>
      <c r="F483" s="248">
        <v>1338186070.3699999</v>
      </c>
      <c r="G483" s="248">
        <v>0</v>
      </c>
      <c r="H483" s="248">
        <v>1338186070.3699999</v>
      </c>
    </row>
    <row r="484" spans="1:8">
      <c r="A484" s="347" t="s">
        <v>128</v>
      </c>
      <c r="B484" s="347" t="s">
        <v>129</v>
      </c>
      <c r="C484" s="348">
        <v>1338186070.3699999</v>
      </c>
      <c r="D484" s="348">
        <v>0</v>
      </c>
      <c r="E484" s="348">
        <v>0</v>
      </c>
      <c r="F484" s="348">
        <v>1338186070.3699999</v>
      </c>
      <c r="G484" s="348">
        <v>0</v>
      </c>
      <c r="H484" s="348">
        <v>1338186070.3699999</v>
      </c>
    </row>
    <row r="485" spans="1:8">
      <c r="A485" s="338" t="s">
        <v>781</v>
      </c>
      <c r="B485" s="338" t="s">
        <v>782</v>
      </c>
      <c r="C485" s="339">
        <v>1338186070.3699999</v>
      </c>
      <c r="D485" s="339">
        <v>0</v>
      </c>
      <c r="E485" s="339">
        <v>0</v>
      </c>
      <c r="F485" s="339">
        <v>1338186070.3699999</v>
      </c>
      <c r="G485" s="339">
        <v>0</v>
      </c>
      <c r="H485" s="339">
        <v>1338186070.3699999</v>
      </c>
    </row>
    <row r="486" spans="1:8">
      <c r="A486" s="306" t="s">
        <v>783</v>
      </c>
      <c r="B486" s="306" t="s">
        <v>782</v>
      </c>
      <c r="C486" s="307">
        <v>1338186070.3699999</v>
      </c>
      <c r="D486" s="307">
        <v>0</v>
      </c>
      <c r="E486" s="307">
        <v>0</v>
      </c>
      <c r="F486" s="307">
        <v>1338186070.3699999</v>
      </c>
      <c r="G486" s="307">
        <v>0</v>
      </c>
      <c r="H486" s="307">
        <v>1338186070.3699999</v>
      </c>
    </row>
    <row r="487" spans="1:8">
      <c r="A487" s="132" t="s">
        <v>132</v>
      </c>
      <c r="B487" s="132" t="s">
        <v>133</v>
      </c>
      <c r="C487" s="248">
        <v>-31231573705.220001</v>
      </c>
      <c r="D487" s="248">
        <v>1275097889</v>
      </c>
      <c r="E487" s="248">
        <v>0</v>
      </c>
      <c r="F487" s="248">
        <v>-32506671594.220001</v>
      </c>
      <c r="G487" s="248">
        <v>0</v>
      </c>
      <c r="H487" s="248">
        <v>-32506671594.220001</v>
      </c>
    </row>
    <row r="488" spans="1:8">
      <c r="A488" s="347" t="s">
        <v>136</v>
      </c>
      <c r="B488" s="347" t="s">
        <v>137</v>
      </c>
      <c r="C488" s="348">
        <v>-29893387634.849998</v>
      </c>
      <c r="D488" s="348">
        <v>1275097889</v>
      </c>
      <c r="E488" s="348">
        <v>0</v>
      </c>
      <c r="F488" s="348">
        <v>-31168485523.849998</v>
      </c>
      <c r="G488" s="348">
        <v>0</v>
      </c>
      <c r="H488" s="348">
        <v>-31168485523.849998</v>
      </c>
    </row>
    <row r="489" spans="1:8">
      <c r="A489" s="341" t="s">
        <v>784</v>
      </c>
      <c r="B489" s="341" t="s">
        <v>785</v>
      </c>
      <c r="C489" s="342">
        <v>-29883050679</v>
      </c>
      <c r="D489" s="342">
        <v>1275097889</v>
      </c>
      <c r="E489" s="342">
        <v>0</v>
      </c>
      <c r="F489" s="342">
        <v>-31158148568</v>
      </c>
      <c r="G489" s="342">
        <v>0</v>
      </c>
      <c r="H489" s="342">
        <v>-31158148568</v>
      </c>
    </row>
    <row r="490" spans="1:8">
      <c r="A490" s="310" t="s">
        <v>786</v>
      </c>
      <c r="B490" s="310" t="s">
        <v>785</v>
      </c>
      <c r="C490" s="311">
        <v>-29883050679</v>
      </c>
      <c r="D490" s="311">
        <v>1275097889</v>
      </c>
      <c r="E490" s="311">
        <v>0</v>
      </c>
      <c r="F490" s="311">
        <v>-31158148568</v>
      </c>
      <c r="G490" s="311">
        <v>0</v>
      </c>
      <c r="H490" s="311">
        <v>-31158148568</v>
      </c>
    </row>
    <row r="491" spans="1:8">
      <c r="A491" s="341" t="s">
        <v>787</v>
      </c>
      <c r="B491" s="341" t="s">
        <v>788</v>
      </c>
      <c r="C491" s="342">
        <v>-10336955.85</v>
      </c>
      <c r="D491" s="342">
        <v>0</v>
      </c>
      <c r="E491" s="342">
        <v>0</v>
      </c>
      <c r="F491" s="342">
        <v>-10336955.85</v>
      </c>
      <c r="G491" s="342">
        <v>0</v>
      </c>
      <c r="H491" s="342">
        <v>-10336955.85</v>
      </c>
    </row>
    <row r="492" spans="1:8">
      <c r="A492" s="310" t="s">
        <v>789</v>
      </c>
      <c r="B492" s="310" t="s">
        <v>788</v>
      </c>
      <c r="C492" s="311">
        <v>-10336955.85</v>
      </c>
      <c r="D492" s="311">
        <v>0</v>
      </c>
      <c r="E492" s="311">
        <v>0</v>
      </c>
      <c r="F492" s="311">
        <v>-10336955.85</v>
      </c>
      <c r="G492" s="311">
        <v>0</v>
      </c>
      <c r="H492" s="311">
        <v>-10336955.85</v>
      </c>
    </row>
    <row r="493" spans="1:8">
      <c r="A493" s="347" t="s">
        <v>140</v>
      </c>
      <c r="B493" s="347" t="s">
        <v>141</v>
      </c>
      <c r="C493" s="348">
        <v>-1338186070.3699999</v>
      </c>
      <c r="D493" s="348">
        <v>0</v>
      </c>
      <c r="E493" s="348">
        <v>0</v>
      </c>
      <c r="F493" s="348">
        <v>-1338186070.3699999</v>
      </c>
      <c r="G493" s="348">
        <v>0</v>
      </c>
      <c r="H493" s="348">
        <v>-1338186070.3699999</v>
      </c>
    </row>
    <row r="494" spans="1:8" ht="30">
      <c r="A494" s="343" t="s">
        <v>790</v>
      </c>
      <c r="B494" s="343" t="s">
        <v>791</v>
      </c>
      <c r="C494" s="344">
        <v>-1338186070.3699999</v>
      </c>
      <c r="D494" s="345">
        <v>0</v>
      </c>
      <c r="E494" s="345">
        <v>0</v>
      </c>
      <c r="F494" s="345">
        <v>-1338186070.3699999</v>
      </c>
      <c r="G494" s="345">
        <v>0</v>
      </c>
      <c r="H494" s="345">
        <v>-1338186070.3699999</v>
      </c>
    </row>
    <row r="495" spans="1:8">
      <c r="A495" s="312" t="s">
        <v>792</v>
      </c>
      <c r="B495" s="312" t="s">
        <v>782</v>
      </c>
      <c r="C495" s="313">
        <v>-1338186070.3699999</v>
      </c>
      <c r="D495" s="314">
        <v>0</v>
      </c>
      <c r="E495" s="314">
        <v>0</v>
      </c>
      <c r="F495" s="314">
        <v>-1338186070.3699999</v>
      </c>
      <c r="G495" s="314">
        <v>0</v>
      </c>
      <c r="H495" s="314">
        <v>-1338186070.3699999</v>
      </c>
    </row>
  </sheetData>
  <autoFilter ref="A6:L495" xr:uid="{00000000-0001-0000-0300-000000000000}"/>
  <printOptions horizontalCentered="1"/>
  <pageMargins left="0.25" right="0.15748031496062992" top="0.28999999999999998" bottom="0.32" header="0.51" footer="0.17"/>
  <pageSetup paperSize="9" scale="56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NOVIEMBRE 2022</vt:lpstr>
      <vt:lpstr>NOVIEMBRE 2021</vt:lpstr>
      <vt:lpstr>'GCF-FOR09'!Área_de_impresión</vt:lpstr>
      <vt:lpstr>'GCF-FOR10'!Área_de_impresión</vt:lpstr>
      <vt:lpstr>'NOVIEMBRE 2021'!Área_de_impresión</vt:lpstr>
      <vt:lpstr>'NOVIEMBRE 2022'!Área_de_impresión</vt:lpstr>
      <vt:lpstr>'NOVIEMBRE 2021'!Títulos_a_imprimir</vt:lpstr>
      <vt:lpstr>'NOVIEMBRE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2022-12-30T04:31:34Z</cp:lastPrinted>
  <dcterms:created xsi:type="dcterms:W3CDTF">2018-07-09T21:17:34Z</dcterms:created>
  <dcterms:modified xsi:type="dcterms:W3CDTF">2022-12-30T04:31:49Z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