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2/CONTABILIDAD 2022/08_AGOSTO 2022/"/>
    </mc:Choice>
  </mc:AlternateContent>
  <xr:revisionPtr revIDLastSave="406" documentId="11_48A046187074A37F058D90EAB1486449AE8BA7B5" xr6:coauthVersionLast="47" xr6:coauthVersionMax="47" xr10:uidLastSave="{F37ECCD8-0A8F-469A-B774-4B307E26681E}"/>
  <bookViews>
    <workbookView xWindow="-120" yWindow="-120" windowWidth="24240" windowHeight="13140" firstSheet="2" activeTab="3" xr2:uid="{00000000-000D-0000-FFFF-FFFF00000000}"/>
  </bookViews>
  <sheets>
    <sheet name="GCF-FOR09" sheetId="1" state="hidden" r:id="rId1"/>
    <sheet name="GCF-FOR10" sheetId="3" state="hidden" r:id="rId2"/>
    <sheet name="AGOSTO 2022" sheetId="5" r:id="rId3"/>
    <sheet name="AGOSTO 2021" sheetId="6" r:id="rId4"/>
  </sheets>
  <externalReferences>
    <externalReference r:id="rId5"/>
    <externalReference r:id="rId6"/>
    <externalReference r:id="rId7"/>
  </externalReferences>
  <definedNames>
    <definedName name="_DEV94" localSheetId="3">#REF!</definedName>
    <definedName name="_DEV94" localSheetId="1">#REF!</definedName>
    <definedName name="_DEV94">#REF!</definedName>
    <definedName name="_DTF94" localSheetId="3">#REF!</definedName>
    <definedName name="_DTF94" localSheetId="1">#REF!</definedName>
    <definedName name="_DTF94">#REF!</definedName>
    <definedName name="_xlnm._FilterDatabase" localSheetId="3" hidden="1">'AGOSTO 2021'!$A$6:$L$481</definedName>
    <definedName name="_xlnm._FilterDatabase" localSheetId="2" hidden="1">'AGOSTO 2022'!$A$6:$Q$505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0</definedName>
    <definedName name="_Order2" hidden="1">255</definedName>
    <definedName name="_PRE1" localSheetId="3">#REF!</definedName>
    <definedName name="_PRE1" localSheetId="2">#REF!</definedName>
    <definedName name="_PRE1" localSheetId="1">#REF!</definedName>
    <definedName name="_PRE1">#REF!</definedName>
    <definedName name="_PRE2" localSheetId="3">#REF!</definedName>
    <definedName name="_PRE2" localSheetId="1">#REF!</definedName>
    <definedName name="_PRE2">#REF!</definedName>
    <definedName name="_PRE3" localSheetId="3">#REF!</definedName>
    <definedName name="_PRE3" localSheetId="1">#REF!</definedName>
    <definedName name="_PRE3">#REF!</definedName>
    <definedName name="_PRE4" localSheetId="3">#REF!</definedName>
    <definedName name="_PRE4" localSheetId="1">#REF!</definedName>
    <definedName name="_PRE4">#REF!</definedName>
    <definedName name="_Sort" localSheetId="3" hidden="1">#REF!</definedName>
    <definedName name="_Sort" localSheetId="1" hidden="1">#REF!</definedName>
    <definedName name="_Sort" hidden="1">#REF!</definedName>
    <definedName name="_TRM94" localSheetId="3">#REF!</definedName>
    <definedName name="_TRM94" localSheetId="1">#REF!</definedName>
    <definedName name="_TRM94">#REF!</definedName>
    <definedName name="ACTIVO" localSheetId="3">#REF!</definedName>
    <definedName name="ACTIVO" localSheetId="1">#REF!</definedName>
    <definedName name="ACTIVO">#REF!</definedName>
    <definedName name="ACTIVOT" localSheetId="3">#REF!</definedName>
    <definedName name="ACTIVOT" localSheetId="1">#REF!</definedName>
    <definedName name="ACTIVOT">#REF!</definedName>
    <definedName name="_xlnm.Print_Area" localSheetId="3">'AGOSTO 2021'!$A$1:$H$328</definedName>
    <definedName name="_xlnm.Print_Area" localSheetId="2">'AGOSTO 2022'!$A$1:$F$6</definedName>
    <definedName name="_xlnm.Print_Area" localSheetId="0">'GCF-FOR09'!$A$1:$L$75</definedName>
    <definedName name="_xlnm.Print_Area" localSheetId="1">'GCF-FOR10'!$A$1:$I$63</definedName>
    <definedName name="_xlnm.Database" localSheetId="3">#REF!</definedName>
    <definedName name="_xlnm.Database" localSheetId="1">#REF!</definedName>
    <definedName name="_xlnm.Database">#REF!</definedName>
    <definedName name="cheques" localSheetId="3">[1]Listas!$A$17:$A$19</definedName>
    <definedName name="cheques" localSheetId="2">[1]Listas!$A$17:$A$19</definedName>
    <definedName name="cheques" localSheetId="1">[1]Listas!$A$17:$A$19</definedName>
    <definedName name="cheques">[1]Listas!$A$17:$A$19</definedName>
    <definedName name="DEV" localSheetId="3">#REF!</definedName>
    <definedName name="DEV" localSheetId="1">#REF!</definedName>
    <definedName name="DEV">#REF!</definedName>
    <definedName name="Div_otros" localSheetId="3">[2]Consolidado!#REF!</definedName>
    <definedName name="Div_otros" localSheetId="1">[2]Consolidado!#REF!</definedName>
    <definedName name="Div_otros">[2]Consolidado!#REF!</definedName>
    <definedName name="ESCENARIO" localSheetId="3">#REF!</definedName>
    <definedName name="ESCENARIO" localSheetId="1">#REF!</definedName>
    <definedName name="ESCENARIO">#REF!</definedName>
    <definedName name="FONDOS" localSheetId="3">#REF!</definedName>
    <definedName name="FONDOS" localSheetId="1">#REF!</definedName>
    <definedName name="FONDOS">#REF!</definedName>
    <definedName name="fuentes" localSheetId="3">[2]Consolidado!#REF!</definedName>
    <definedName name="fuentes" localSheetId="1">[2]Consolidado!#REF!</definedName>
    <definedName name="fuentes">[2]Consolidado!#REF!</definedName>
    <definedName name="GASTOS" localSheetId="3">#REF!</definedName>
    <definedName name="GASTOS" localSheetId="1">#REF!</definedName>
    <definedName name="GASTOS">#REF!</definedName>
    <definedName name="GG" localSheetId="3">#REF!</definedName>
    <definedName name="GG" localSheetId="1">#REF!</definedName>
    <definedName name="GG">#REF!</definedName>
    <definedName name="INDICADORES" localSheetId="3">#REF!</definedName>
    <definedName name="INDICADORES" localSheetId="1">#REF!</definedName>
    <definedName name="INDICADORES">#REF!</definedName>
    <definedName name="indicadores1" localSheetId="3">#REF!</definedName>
    <definedName name="indicadores1" localSheetId="1">#REF!</definedName>
    <definedName name="indicadores1">#REF!</definedName>
    <definedName name="INFIN" localSheetId="3">#REF!</definedName>
    <definedName name="INFIN" localSheetId="1">#REF!</definedName>
    <definedName name="INFIN">#REF!</definedName>
    <definedName name="INFIN94" localSheetId="3">#REF!</definedName>
    <definedName name="INFIN94" localSheetId="1">#REF!</definedName>
    <definedName name="INFIN94">#REF!</definedName>
    <definedName name="INFLA" localSheetId="3">#REF!</definedName>
    <definedName name="INFLA" localSheetId="1">#REF!</definedName>
    <definedName name="INFLA">#REF!</definedName>
    <definedName name="inv" localSheetId="3">[2]Consolidado!#REF!</definedName>
    <definedName name="inv" localSheetId="1">[2]Consolidado!#REF!</definedName>
    <definedName name="inv">[2]Consolidado!#REF!</definedName>
    <definedName name="Inven213" localSheetId="3">#REF!</definedName>
    <definedName name="Inven213" localSheetId="1">#REF!</definedName>
    <definedName name="Inven213">#REF!</definedName>
    <definedName name="IVA" localSheetId="3">[2]Consolidado!#REF!</definedName>
    <definedName name="IVA" localSheetId="1">[2]Consolidado!#REF!</definedName>
    <definedName name="IVA">[2]Consolidado!#REF!</definedName>
    <definedName name="mkbkb" localSheetId="3">#REF!</definedName>
    <definedName name="mkbkb" localSheetId="1">#REF!</definedName>
    <definedName name="mkbkb">#REF!</definedName>
    <definedName name="Monedas" localSheetId="3">[1]Listas!$A$5:$A$13</definedName>
    <definedName name="Monedas" localSheetId="2">[1]Listas!$A$5:$A$13</definedName>
    <definedName name="Monedas" localSheetId="1">[1]Listas!$A$5:$A$13</definedName>
    <definedName name="Monedas">[1]Listas!$A$5:$A$13</definedName>
    <definedName name="neyla" localSheetId="3">#REF!</definedName>
    <definedName name="neyla" localSheetId="1">#REF!</definedName>
    <definedName name="neyla">#REF!</definedName>
    <definedName name="ññ" localSheetId="3">#REF!</definedName>
    <definedName name="ññ" localSheetId="1">#REF!</definedName>
    <definedName name="ññ">#REF!</definedName>
    <definedName name="PASIVO" localSheetId="3">#REF!</definedName>
    <definedName name="PASIVO" localSheetId="1">#REF!</definedName>
    <definedName name="PASIVO">#REF!</definedName>
    <definedName name="PASIVOT" localSheetId="3">#REF!</definedName>
    <definedName name="PASIVOT" localSheetId="1">#REF!</definedName>
    <definedName name="PASIVOT">#REF!</definedName>
    <definedName name="PATRIMONIO" localSheetId="3">#REF!</definedName>
    <definedName name="PATRIMONIO" localSheetId="1">#REF!</definedName>
    <definedName name="PATRIMONIO">#REF!</definedName>
    <definedName name="PATRIMONIOT" localSheetId="3">#REF!</definedName>
    <definedName name="PATRIMONIOT" localSheetId="1">#REF!</definedName>
    <definedName name="PATRIMONIOT">#REF!</definedName>
    <definedName name="PMAG1" localSheetId="3">#REF!</definedName>
    <definedName name="PMAG1" localSheetId="1">#REF!</definedName>
    <definedName name="PMAG1">#REF!</definedName>
    <definedName name="PMAG2" localSheetId="3">#REF!</definedName>
    <definedName name="PMAG2" localSheetId="1">#REF!</definedName>
    <definedName name="PMAG2">#REF!</definedName>
    <definedName name="PMAG3" localSheetId="3">#REF!</definedName>
    <definedName name="PMAG3" localSheetId="1">#REF!</definedName>
    <definedName name="PMAG3">#REF!</definedName>
    <definedName name="PMAG4" localSheetId="3">#REF!</definedName>
    <definedName name="PMAG4" localSheetId="1">#REF!</definedName>
    <definedName name="PMAG4">#REF!</definedName>
    <definedName name="PMAG5" localSheetId="3">#REF!</definedName>
    <definedName name="PMAG5" localSheetId="1">#REF!</definedName>
    <definedName name="PMAG5">#REF!</definedName>
    <definedName name="PRECIONAL" localSheetId="3">#REF!</definedName>
    <definedName name="PRECIONAL" localSheetId="1">#REF!</definedName>
    <definedName name="PRECIONAL">#REF!</definedName>
    <definedName name="SENSI" localSheetId="3">[2]Consolidado!#REF!</definedName>
    <definedName name="SENSI" localSheetId="1">[2]Consolidado!#REF!</definedName>
    <definedName name="SENSI">[2]Consolidado!#REF!</definedName>
    <definedName name="SUPUESTOS" localSheetId="3">#REF!</definedName>
    <definedName name="SUPUESTOS" localSheetId="1">#REF!</definedName>
    <definedName name="SUPUESTOS">#REF!</definedName>
    <definedName name="TASA1" localSheetId="3">#REF!</definedName>
    <definedName name="TASA1" localSheetId="1">#REF!</definedName>
    <definedName name="TASA1">#REF!</definedName>
    <definedName name="TASA2" localSheetId="3">#REF!</definedName>
    <definedName name="TASA2" localSheetId="1">#REF!</definedName>
    <definedName name="TASA2">#REF!</definedName>
    <definedName name="TASA3" localSheetId="3">#REF!</definedName>
    <definedName name="TASA3" localSheetId="1">#REF!</definedName>
    <definedName name="TASA3">#REF!</definedName>
    <definedName name="tasa4" localSheetId="3">[2]Consolidado!#REF!</definedName>
    <definedName name="tasa4" localSheetId="1">[2]Consolidado!#REF!</definedName>
    <definedName name="tasa4">[2]Consolidado!#REF!</definedName>
    <definedName name="TASA5" localSheetId="3">[2]Consolidado!#REF!</definedName>
    <definedName name="TASA5" localSheetId="1">[2]Consolidado!#REF!</definedName>
    <definedName name="TASA5">[2]Consolidado!#REF!</definedName>
    <definedName name="_xlnm.Print_Titles" localSheetId="3">'AGOSTO 2021'!$1:$6</definedName>
    <definedName name="_xlnm.Print_Titles" localSheetId="2">'AGOSTO 2022'!$1:$6</definedName>
    <definedName name="TRM" localSheetId="3">#REF!</definedName>
    <definedName name="TRM" localSheetId="2">#REF!</definedName>
    <definedName name="TRM" localSheetId="1">#REF!</definedName>
    <definedName name="TRM">#REF!</definedName>
    <definedName name="TRMP" localSheetId="3">#REF!</definedName>
    <definedName name="TRMP" localSheetId="2">#REF!</definedName>
    <definedName name="TRMP" localSheetId="1">#REF!</definedName>
    <definedName name="TRMP">#REF!</definedName>
    <definedName name="U">[3]BALANCE!$B$70</definedName>
    <definedName name="validacion" localSheetId="3">[1]Listas!$E$5:$E$6</definedName>
    <definedName name="validacion" localSheetId="2">[1]Listas!$E$5:$E$6</definedName>
    <definedName name="validacion" localSheetId="1">[1]Listas!$E$5:$E$6</definedName>
    <definedName name="validacion">[1]Listas!$E$5:$E$6</definedName>
    <definedName name="VALOR" localSheetId="3">#REF!</definedName>
    <definedName name="VALOR" localSheetId="1">#REF!</definedName>
    <definedName name="VALOR">#REF!</definedName>
    <definedName name="VENTASN" localSheetId="3">#REF!</definedName>
    <definedName name="VENTASN" localSheetId="1">#REF!</definedName>
    <definedName name="VENTASN">#REF!</definedName>
    <definedName name="VTANALV" localSheetId="3">#REF!</definedName>
    <definedName name="VTANALV" localSheetId="1">#REF!</definedName>
    <definedName name="VTANALV">#REF!</definedName>
    <definedName name="VTNALPES" localSheetId="3">#REF!</definedName>
    <definedName name="VTNALPES" localSheetId="1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0" i="1" l="1"/>
  <c r="J7" i="6"/>
  <c r="I7" i="6"/>
  <c r="K7" i="6" l="1"/>
  <c r="E41" i="3"/>
  <c r="J60" i="1"/>
  <c r="J59" i="1"/>
  <c r="J57" i="1"/>
  <c r="J55" i="1"/>
  <c r="J54" i="1"/>
  <c r="F54" i="1" l="1"/>
  <c r="F57" i="1"/>
  <c r="F56" i="1"/>
  <c r="F59" i="1"/>
  <c r="F60" i="1"/>
  <c r="L54" i="1"/>
  <c r="L55" i="1"/>
  <c r="L57" i="1"/>
  <c r="L59" i="1"/>
  <c r="E30" i="3"/>
  <c r="E31" i="3"/>
  <c r="E32" i="3"/>
  <c r="I313" i="5"/>
  <c r="H41" i="3" l="1"/>
  <c r="H32" i="3"/>
  <c r="J7" i="5" l="1"/>
  <c r="H43" i="3" l="1"/>
  <c r="H30" i="3"/>
  <c r="I7" i="5"/>
  <c r="K7" i="5" s="1"/>
  <c r="J21" i="1"/>
  <c r="J18" i="1"/>
  <c r="D35" i="1"/>
  <c r="D34" i="1"/>
  <c r="H22" i="3"/>
  <c r="E22" i="3"/>
  <c r="H42" i="3"/>
  <c r="H38" i="3"/>
  <c r="H37" i="3"/>
  <c r="H36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J42" i="1"/>
  <c r="J41" i="1"/>
  <c r="J34" i="1"/>
  <c r="J32" i="1"/>
  <c r="J31" i="1"/>
  <c r="J25" i="1"/>
  <c r="J23" i="1"/>
  <c r="J20" i="1"/>
  <c r="J19" i="1"/>
  <c r="J17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2" i="1"/>
  <c r="F21" i="1"/>
  <c r="F20" i="1"/>
  <c r="F18" i="1"/>
  <c r="F17" i="1"/>
  <c r="D21" i="1" l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<sst xmlns="http://schemas.openxmlformats.org/spreadsheetml/2006/main" count="2221" uniqueCount="840">
  <si>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</si>
  <si>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</si>
  <si>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</si>
  <si>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</si>
  <si>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</si>
  <si>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</si>
  <si>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</si>
  <si>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</si>
  <si>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</si>
  <si>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</si>
  <si>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</si>
  <si>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</si>
  <si>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</si>
  <si>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</si>
  <si>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</si>
  <si>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</si>
  <si>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</si>
  <si>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</si>
  <si>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</si>
  <si>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</si>
  <si>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</si>
  <si>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</si>
  <si>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</si>
  <si>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</si>
  <si>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</si>
  <si>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</si>
  <si>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</si>
  <si>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</si>
  <si>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</si>
  <si>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</si>
  <si>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</si>
  <si>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</si>
  <si>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</si>
  <si>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</si>
  <si>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</si>
  <si>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</si>
  <si>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</si>
  <si>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</si>
  <si>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</si>
  <si>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</si>
  <si>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</si>
  <si>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</si>
  <si>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</si>
  <si>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</si>
  <si>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</si>
  <si>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</si>
  <si>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</si>
  <si>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</si>
  <si>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</si>
  <si>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</si>
  <si>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</si>
  <si>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</si>
  <si>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</si>
  <si>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</si>
  <si>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</si>
  <si>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</si>
  <si>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</si>
  <si>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</si>
  <si>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</si>
  <si>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</si>
  <si>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</si>
  <si>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</si>
  <si>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</si>
  <si>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</si>
  <si>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</si>
  <si>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</si>
  <si>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</si>
  <si>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</si>
  <si>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</si>
  <si>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</si>
  <si>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</si>
  <si>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</si>
  <si>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</si>
  <si>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</si>
  <si>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</si>
  <si>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</si>
  <si>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</si>
  <si>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</si>
  <si>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</si>
  <si>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</si>
  <si>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</si>
  <si>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</si>
  <si>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</si>
  <si>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</si>
  <si>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</si>
  <si>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</si>
  <si>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</si>
  <si>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</si>
  <si>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</si>
  <si>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</si>
  <si>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</si>
  <si>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</si>
  <si>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</si>
  <si>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</si>
  <si>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</si>
  <si>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</si>
  <si>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</si>
  <si>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</si>
  <si>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</si>
  <si>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</si>
  <si>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</si>
  <si>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</si>
  <si>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</si>
  <si>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</si>
  <si>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</si>
  <si>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</si>
  <si>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</si>
  <si>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</si>
  <si>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</si>
  <si>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</si>
  <si>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</si>
  <si>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</si>
  <si>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</si>
  <si>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</si>
  <si>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</si>
  <si>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</si>
  <si>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</si>
  <si>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</si>
  <si>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</si>
  <si>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</si>
  <si>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</si>
  <si>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</si>
  <si>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</si>
  <si>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</si>
  <si>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</si>
  <si>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</si>
  <si>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</si>
  <si>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</si>
  <si>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</si>
  <si>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</si>
  <si>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</si>
  <si>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</si>
  <si>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</si>
  <si>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</si>
  <si>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</si>
  <si>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</si>
  <si>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</si>
  <si>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</si>
  <si>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</si>
  <si>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</si>
  <si>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</si>
  <si>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</si>
  <si>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</si>
  <si>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</si>
  <si>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</si>
  <si>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</si>
  <si>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</si>
  <si>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</si>
  <si>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</si>
  <si>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</si>
  <si>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</si>
  <si>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</si>
  <si>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</si>
  <si>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</si>
  <si>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</si>
  <si>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</si>
  <si>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</si>
  <si>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</si>
  <si>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</si>
  <si>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</si>
  <si>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</si>
  <si>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</si>
  <si>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</si>
  <si>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</si>
  <si>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</si>
  <si>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</si>
  <si>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</si>
  <si>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</si>
  <si>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</si>
  <si>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</si>
  <si>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</si>
  <si>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</si>
  <si>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</si>
  <si>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</si>
  <si>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</si>
  <si>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</si>
  <si>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</si>
  <si>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</si>
  <si>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</si>
  <si>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</si>
  <si>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</si>
  <si>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</si>
  <si>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</si>
  <si>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</si>
  <si>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</si>
  <si>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</si>
  <si>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</si>
  <si>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</si>
  <si>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</si>
  <si>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</si>
  <si>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</si>
  <si>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</si>
  <si>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</si>
  <si>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</si>
  <si>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</si>
  <si>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</si>
  <si>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</si>
  <si>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</si>
  <si>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</si>
  <si>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</si>
  <si>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</si>
  <si>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</si>
  <si>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</si>
  <si>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</si>
  <si>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</si>
  <si>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</si>
  <si>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</si>
  <si>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</si>
  <si>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</si>
  <si>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</si>
  <si>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</si>
  <si>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</si>
  <si>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</si>
  <si>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</si>
  <si>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</si>
  <si>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</si>
  <si>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</si>
  <si>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</si>
  <si>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</si>
  <si>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</si>
  <si>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</si>
  <si>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</si>
  <si>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</si>
  <si>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</si>
  <si>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</si>
  <si>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</si>
  <si>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</si>
  <si>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</si>
  <si>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</si>
  <si>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</si>
  <si>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</si>
  <si>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</si>
  <si>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</si>
  <si>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</si>
  <si>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</si>
  <si>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</si>
  <si>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</si>
  <si>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</si>
  <si>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</si>
  <si>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</si>
  <si>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</si>
  <si>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</si>
  <si>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</si>
  <si>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</si>
  <si>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</si>
  <si>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</si>
  <si>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</si>
  <si>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</si>
  <si>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</si>
  <si>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</si>
  <si>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</si>
  <si>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</si>
  <si>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</si>
  <si>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</si>
  <si>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</si>
  <si>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</si>
  <si>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</si>
  <si>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</si>
  <si>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</si>
  <si>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</si>
  <si>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</si>
  <si>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</si>
  <si>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</si>
  <si>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</si>
  <si>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</si>
  <si>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</si>
  <si>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</si>
  <si>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</si>
  <si>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</si>
  <si>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</si>
  <si>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</si>
  <si>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</si>
  <si>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</si>
  <si>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</si>
  <si>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</si>
  <si>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</si>
  <si>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</si>
  <si>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</si>
  <si>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</si>
  <si>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</si>
  <si>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</si>
  <si>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</si>
  <si>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</si>
  <si>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</si>
  <si>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</si>
  <si>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</si>
  <si>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</si>
  <si>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</si>
  <si>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</si>
  <si>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</si>
  <si>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</si>
  <si>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</si>
  <si>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</si>
  <si>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</si>
  <si>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</si>
  <si>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</si>
  <si>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</si>
  <si>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</si>
  <si>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</si>
  <si>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</si>
  <si>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</si>
  <si>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</si>
  <si>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</si>
  <si>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</si>
  <si>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</si>
  <si>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</si>
  <si>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</si>
  <si>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</si>
  <si>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</si>
  <si>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</si>
  <si>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</si>
  <si>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</si>
  <si>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</si>
  <si>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</si>
  <si>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</si>
  <si>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</si>
  <si>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</si>
  <si>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</si>
  <si>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</si>
  <si>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</si>
  <si>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</si>
  <si>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</si>
  <si>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</si>
  <si>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</si>
  <si>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</si>
  <si>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</si>
  <si>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</si>
  <si>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</si>
  <si>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</si>
  <si>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</si>
  <si>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</si>
  <si>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</si>
  <si>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</si>
  <si>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</si>
  <si>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</si>
  <si>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</si>
  <si>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</si>
  <si>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</si>
  <si>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</si>
  <si>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</si>
  <si>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</si>
  <si>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</si>
  <si>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</si>
  <si>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</si>
  <si>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</si>
  <si>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</si>
  <si>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</si>
  <si>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</si>
  <si>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</si>
  <si>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</si>
  <si>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</si>
  <si>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</si>
  <si>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</si>
  <si>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</si>
  <si>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</si>
  <si>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</si>
  <si>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</si>
  <si>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</si>
  <si>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</si>
  <si>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</si>
  <si>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</si>
  <si>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</si>
  <si>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</si>
  <si>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</si>
  <si>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</si>
  <si>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</si>
  <si>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</si>
  <si>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</si>
  <si>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</si>
  <si>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</si>
  <si>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</si>
  <si>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</si>
  <si>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</si>
  <si>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</si>
  <si>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</si>
  <si>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</si>
  <si>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</si>
  <si>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</si>
  <si>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</si>
  <si>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</si>
  <si>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</si>
  <si>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</si>
  <si>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</si>
  <si>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</si>
  <si>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</si>
  <si>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</si>
  <si>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</si>
  <si>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</si>
  <si>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</si>
  <si>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</si>
  <si>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</si>
  <si>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</si>
  <si>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</si>
  <si>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</si>
  <si>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</si>
  <si>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</si>
  <si>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</si>
  <si>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</si>
  <si>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</si>
  <si>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</si>
  <si>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</si>
  <si>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</si>
  <si>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</si>
  <si>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</si>
  <si>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</si>
  <si>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</si>
  <si>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</si>
  <si>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</si>
  <si>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</si>
  <si>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</si>
  <si>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</si>
  <si>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</si>
  <si>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</si>
  <si>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</si>
  <si>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</si>
  <si>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</si>
  <si>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</si>
  <si>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</si>
  <si>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</si>
  <si>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</si>
  <si>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</si>
  <si>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</si>
  <si>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</si>
  <si>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</si>
  <si>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</si>
  <si>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</si>
  <si>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</si>
  <si>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</si>
  <si>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</si>
  <si>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</si>
  <si>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</si>
  <si>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</si>
  <si>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</si>
  <si>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</si>
  <si>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</si>
  <si>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</si>
  <si>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</si>
  <si>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</si>
  <si>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</si>
  <si>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</si>
  <si>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</si>
  <si>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</si>
  <si>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</si>
  <si>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</si>
  <si>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</si>
  <si>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</si>
  <si>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</si>
  <si>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</si>
  <si>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</si>
  <si>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</si>
  <si>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</si>
  <si>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</si>
  <si>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</si>
  <si>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</si>
  <si>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</si>
  <si>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</si>
  <si>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</si>
  <si>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</si>
  <si>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</si>
  <si>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</si>
  <si>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</si>
  <si>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</si>
  <si>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</si>
  <si>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</si>
  <si>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</si>
  <si>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</si>
  <si>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</si>
  <si>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</si>
  <si>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</si>
  <si>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</si>
  <si>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</si>
  <si>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</si>
  <si>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</si>
  <si>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</si>
  <si>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</si>
  <si>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</si>
  <si>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</si>
  <si>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</si>
  <si>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</si>
  <si>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</si>
  <si>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</si>
  <si>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</si>
  <si>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</si>
  <si>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</si>
  <si>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</si>
  <si>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</si>
  <si>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</si>
  <si>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</si>
  <si>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</si>
  <si>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</si>
  <si>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</si>
  <si>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</si>
  <si>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</si>
  <si>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</si>
  <si>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</si>
  <si>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</si>
  <si>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</si>
  <si>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</si>
  <si>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</si>
  <si>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</si>
  <si>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</si>
  <si>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</si>
  <si>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</si>
  <si>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</si>
  <si>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</si>
  <si>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</si>
  <si>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</si>
  <si>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</si>
  <si>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</si>
  <si>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</si>
  <si>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</si>
  <si>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</si>
  <si>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</si>
  <si>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</si>
  <si>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</si>
  <si>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</si>
  <si>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</si>
  <si>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</si>
  <si>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</si>
  <si>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</si>
  <si>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</si>
  <si>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</si>
  <si>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</si>
  <si>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</si>
  <si>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</si>
  <si>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</si>
  <si>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</si>
  <si>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</si>
  <si>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</si>
  <si>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</si>
  <si>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</si>
  <si>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</si>
  <si>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</si>
  <si>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</si>
  <si>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</si>
  <si>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</si>
  <si>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</si>
  <si>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</si>
  <si>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</si>
  <si>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</si>
  <si>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</si>
  <si>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</si>
  <si>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</si>
  <si>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</si>
  <si>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</si>
  <si>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</si>
  <si>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</si>
  <si>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</si>
  <si>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</si>
  <si>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</si>
  <si>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</si>
  <si>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</si>
  <si>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</si>
  <si>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</si>
  <si>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</si>
  <si>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</si>
  <si>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</si>
  <si>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</si>
  <si>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</si>
  <si>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</si>
  <si>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</si>
  <si>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</si>
  <si>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</si>
  <si>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</si>
  <si>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</si>
  <si>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</si>
  <si>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</si>
  <si>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</si>
  <si>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</si>
  <si>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</si>
  <si>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</si>
  <si>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</si>
  <si>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</si>
  <si>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</si>
  <si>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</si>
  <si>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</si>
  <si>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</si>
  <si>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</si>
  <si>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</si>
  <si>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</si>
  <si>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</si>
  <si>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</si>
  <si>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</si>
  <si>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</si>
  <si>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</si>
  <si>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</si>
  <si>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</si>
  <si>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</si>
  <si>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</si>
  <si>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</si>
  <si>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</si>
  <si>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</si>
  <si>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</si>
  <si>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</si>
  <si>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</si>
  <si>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</si>
  <si>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</si>
  <si>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</si>
  <si>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</si>
  <si>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</si>
  <si>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</si>
  <si>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</si>
  <si>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</si>
  <si>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</si>
  <si>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</si>
  <si>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</si>
  <si>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</si>
  <si>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</si>
  <si>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</si>
  <si>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</si>
  <si>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</si>
  <si>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</si>
  <si>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</si>
  <si>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</si>
  <si>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</si>
  <si>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</si>
  <si>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</si>
  <si>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</si>
  <si>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</si>
  <si>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</si>
  <si>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</si>
  <si>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</si>
  <si>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</si>
  <si>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</si>
  <si>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</si>
  <si>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</si>
  <si>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</si>
  <si>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</si>
  <si>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</si>
  <si>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</si>
  <si>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</si>
  <si>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</si>
  <si>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</si>
  <si>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</si>
  <si>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</si>
  <si>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</si>
  <si>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</si>
  <si>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</si>
  <si>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</si>
  <si>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</si>
  <si>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</si>
  <si>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</si>
  <si>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</si>
  <si>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</si>
  <si>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</si>
  <si>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</si>
  <si>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</si>
  <si>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</si>
  <si>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</si>
  <si>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</si>
  <si>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</si>
  <si>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</si>
  <si>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</si>
  <si>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</si>
  <si>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</si>
  <si>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</si>
  <si>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</si>
  <si>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</si>
  <si>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</si>
  <si>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</si>
  <si>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</si>
  <si>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</si>
  <si>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</si>
  <si>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</si>
  <si>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</si>
  <si>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</si>
  <si>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</si>
  <si>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</si>
  <si>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</si>
  <si>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</si>
  <si>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</si>
  <si>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</si>
  <si>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</si>
  <si>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</si>
  <si>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</si>
  <si>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</si>
  <si>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</si>
  <si>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</si>
  <si>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</si>
  <si>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</si>
  <si>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</si>
  <si>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</si>
  <si>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</si>
  <si>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</si>
  <si>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</si>
  <si>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</si>
  <si>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</si>
  <si>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</si>
  <si>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</si>
  <si>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</si>
  <si>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</si>
  <si>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</si>
  <si>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</si>
  <si>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</si>
  <si>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</si>
  <si>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</si>
  <si>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</si>
  <si>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</si>
  <si>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</si>
  <si>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</si>
  <si>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</si>
  <si>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</si>
  <si>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</si>
  <si>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</si>
  <si>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</si>
  <si>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</si>
  <si>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</si>
  <si>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</si>
  <si>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</si>
  <si>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</si>
  <si>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</si>
  <si>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</si>
  <si>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</si>
  <si>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</si>
  <si>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</si>
  <si>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</si>
  <si>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</si>
  <si>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</si>
  <si>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</si>
  <si>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</si>
  <si>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</si>
  <si>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</si>
  <si>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</si>
  <si>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</si>
  <si>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</si>
  <si>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</si>
  <si>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</si>
  <si>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</si>
  <si>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</si>
  <si>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</si>
  <si>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</si>
  <si>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</si>
  <si>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</si>
  <si>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</si>
  <si>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</si>
  <si>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</si>
  <si>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</si>
  <si>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</si>
  <si>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</si>
  <si>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</si>
  <si>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</si>
  <si>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</si>
  <si>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</si>
  <si>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</si>
  <si>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</si>
  <si>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</si>
  <si>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</si>
  <si>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</si>
  <si>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</si>
  <si>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</si>
  <si>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</si>
  <si>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</si>
  <si>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</si>
  <si>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</si>
  <si>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</si>
  <si>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</si>
  <si>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</si>
  <si>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</si>
  <si>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</si>
  <si>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</si>
  <si>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</si>
  <si>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</si>
  <si>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</si>
  <si>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</si>
  <si>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</si>
  <si>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</si>
  <si>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</si>
  <si>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</si>
  <si>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</si>
  <si>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</si>
  <si>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</si>
  <si>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</si>
  <si>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</si>
  <si>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</si>
  <si>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</si>
  <si>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</si>
  <si>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</si>
  <si>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</si>
  <si>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</si>
  <si>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</si>
  <si>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</si>
  <si>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</si>
  <si>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</si>
  <si>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</si>
  <si>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</si>
  <si>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</si>
  <si>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</si>
  <si>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</si>
  <si>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</si>
  <si>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</si>
  <si>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</si>
  <si>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</si>
  <si>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</si>
  <si>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</si>
  <si>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</si>
  <si>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</si>
  <si>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</si>
  <si>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</si>
  <si>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</si>
  <si>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</si>
  <si>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</si>
  <si>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</si>
  <si>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</si>
  <si>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</si>
  <si>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</si>
  <si>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</si>
  <si>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</si>
  <si>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</si>
  <si>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</si>
  <si>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</si>
  <si>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</si>
  <si>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</si>
  <si>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</si>
  <si>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</si>
  <si>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</si>
  <si>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</si>
  <si>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</si>
  <si>
    <t>5.1.08.10</t>
  </si>
  <si>
    <t>Viáticos</t>
  </si>
  <si>
    <t>5.1.08.10.001</t>
  </si>
  <si>
    <t>5.1.11.14</t>
  </si>
  <si>
    <t>Materiales y suministros</t>
  </si>
  <si>
    <t>5.1.11.14.001</t>
  </si>
  <si>
    <t>5.1.11.83</t>
  </si>
  <si>
    <t>Servicios de telecomunicaciones, transmisión y suministro de información</t>
  </si>
  <si>
    <t>5.1.11.83.001</t>
  </si>
  <si>
    <t>5.1.11.59</t>
  </si>
  <si>
    <t>5.1.11.59.001</t>
  </si>
  <si>
    <t>2022-08-01</t>
  </si>
  <si>
    <t>2022-08-31</t>
  </si>
  <si>
    <t>AGOSTO DE 2022</t>
  </si>
  <si>
    <t>AGOSTO DE 2021</t>
  </si>
  <si>
    <t>5.1.11.54</t>
  </si>
  <si>
    <t>Organización de eventos</t>
  </si>
  <si>
    <t>5.1.11.54.001</t>
  </si>
  <si>
    <t>5.1.11.20</t>
  </si>
  <si>
    <t>5.1.11.20.001</t>
  </si>
  <si>
    <t>Publicidad y propaganda</t>
  </si>
  <si>
    <t>2021-08-01</t>
  </si>
  <si>
    <t>2021-08-31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</si>
</sst>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  <numFmt numFmtId="171" formatCode="_-* #,##0.00000_-;\-* #,##0.00000_-;_-* &quot;-&quot;_-;_-@_-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0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39" fillId="4" borderId="23" xfId="0" applyNumberFormat="1" applyFont="1" applyFill="1" applyBorder="1" applyAlignment="1">
      <alignment wrapText="1"/>
    </xf>
    <xf numFmtId="49" fontId="39" fillId="4" borderId="15" xfId="0" applyNumberFormat="1" applyFont="1" applyFill="1" applyBorder="1" applyAlignment="1">
      <alignment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1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  <xf numFmtId="0" fontId="41" fillId="0" borderId="16" xfId="1" applyFont="1" applyBorder="1"/>
    <xf numFmtId="43" fontId="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2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horizontal="center"/>
    </xf>
    <xf numFmtId="0" fontId="34" fillId="0" borderId="0" xfId="7" applyFont="1" applyAlignment="1">
      <alignment horizontal="center"/>
    </xf>
    <xf numFmtId="0" fontId="13" fillId="2" borderId="0" xfId="7" applyFont="1" applyFill="1"/>
    <xf numFmtId="0" fontId="13" fillId="0" borderId="0" xfId="7" applyFont="1"/>
    <xf numFmtId="0" fontId="7" fillId="0" borderId="0" xfId="7" applyFont="1" applyAlignment="1">
      <alignment horizontal="center"/>
    </xf>
    <xf numFmtId="3" fontId="13" fillId="2" borderId="0" xfId="7" applyNumberFormat="1" applyFont="1" applyFill="1" applyAlignment="1">
      <alignment horizontal="center"/>
    </xf>
    <xf numFmtId="3" fontId="13" fillId="2" borderId="0" xfId="7" applyNumberFormat="1" applyFont="1" applyFill="1"/>
    <xf numFmtId="3" fontId="7" fillId="0" borderId="0" xfId="7" applyNumberFormat="1" applyFont="1" applyAlignment="1">
      <alignment horizontal="center"/>
    </xf>
    <xf numFmtId="3" fontId="7" fillId="2" borderId="0" xfId="7" applyNumberFormat="1" applyFont="1" applyFill="1"/>
    <xf numFmtId="0" fontId="7" fillId="0" borderId="0" xfId="7" applyFont="1"/>
    <xf numFmtId="0" fontId="1" fillId="0" borderId="0" xfId="7"/>
    <xf numFmtId="3" fontId="1" fillId="2" borderId="0" xfId="7" applyNumberFormat="1" applyFill="1"/>
    <xf numFmtId="0" fontId="5" fillId="0" borderId="0" xfId="7" applyFont="1" applyAlignment="1">
      <alignment vertical="top" wrapText="1"/>
    </xf>
    <xf numFmtId="0" fontId="7" fillId="2" borderId="0" xfId="7" applyFont="1" applyFill="1"/>
    <xf numFmtId="0" fontId="8" fillId="0" borderId="0" xfId="7" applyFont="1"/>
    <xf numFmtId="44" fontId="5" fillId="0" borderId="0" xfId="7" applyNumberFormat="1" applyFont="1" applyAlignment="1">
      <alignment vertical="top" wrapText="1"/>
    </xf>
    <xf numFmtId="0" fontId="39" fillId="4" borderId="15" xfId="0" applyFont="1" applyFill="1" applyBorder="1" applyAlignment="1">
      <alignment vertical="center" wrapText="1"/>
    </xf>
    <xf numFmtId="0" fontId="27" fillId="0" borderId="3" xfId="1" applyFont="1" applyBorder="1" applyAlignment="1">
      <alignment horizontal="left" vertical="center"/>
    </xf>
    <xf numFmtId="0" fontId="39" fillId="4" borderId="23" xfId="0" applyFont="1" applyFill="1" applyBorder="1" applyAlignment="1">
      <alignment vertical="center" wrapText="1"/>
    </xf>
    <xf numFmtId="44" fontId="39" fillId="4" borderId="15" xfId="5" applyNumberFormat="1" applyFont="1" applyFill="1" applyBorder="1" applyAlignment="1">
      <alignment horizontal="right" wrapText="1"/>
    </xf>
    <xf numFmtId="44" fontId="39" fillId="4" borderId="24" xfId="5" applyNumberFormat="1" applyFont="1" applyFill="1" applyBorder="1" applyAlignment="1">
      <alignment horizontal="right" wrapText="1"/>
    </xf>
    <xf numFmtId="44" fontId="43" fillId="0" borderId="15" xfId="5" applyNumberFormat="1" applyFont="1" applyFill="1" applyBorder="1" applyAlignment="1">
      <alignment horizontal="right" wrapText="1"/>
    </xf>
    <xf numFmtId="44" fontId="43" fillId="0" borderId="24" xfId="5" applyNumberFormat="1" applyFont="1" applyFill="1" applyBorder="1" applyAlignment="1">
      <alignment horizontal="right" wrapText="1"/>
    </xf>
    <xf numFmtId="44" fontId="42" fillId="0" borderId="15" xfId="5" applyNumberFormat="1" applyFont="1" applyFill="1" applyBorder="1" applyAlignment="1">
      <alignment horizontal="right" wrapText="1"/>
    </xf>
    <xf numFmtId="44" fontId="42" fillId="0" borderId="24" xfId="5" applyNumberFormat="1" applyFont="1" applyFill="1" applyBorder="1" applyAlignment="1">
      <alignment horizontal="right" wrapText="1"/>
    </xf>
    <xf numFmtId="44" fontId="42" fillId="0" borderId="15" xfId="5" applyNumberFormat="1" applyFont="1" applyFill="1" applyBorder="1" applyAlignment="1">
      <alignment vertical="center" wrapText="1"/>
    </xf>
    <xf numFmtId="44" fontId="42" fillId="0" borderId="24" xfId="5" applyNumberFormat="1" applyFont="1" applyFill="1" applyBorder="1" applyAlignment="1">
      <alignment vertical="center" wrapText="1"/>
    </xf>
    <xf numFmtId="44" fontId="43" fillId="0" borderId="15" xfId="5" applyNumberFormat="1" applyFont="1" applyFill="1" applyBorder="1" applyAlignment="1">
      <alignment vertical="center" wrapText="1"/>
    </xf>
    <xf numFmtId="44" fontId="43" fillId="0" borderId="24" xfId="5" applyNumberFormat="1" applyFont="1" applyFill="1" applyBorder="1" applyAlignment="1">
      <alignment vertical="center" wrapText="1"/>
    </xf>
    <xf numFmtId="44" fontId="39" fillId="4" borderId="15" xfId="5" applyNumberFormat="1" applyFont="1" applyFill="1" applyBorder="1" applyAlignment="1">
      <alignment vertical="center" wrapText="1"/>
    </xf>
    <xf numFmtId="44" fontId="39" fillId="4" borderId="24" xfId="5" applyNumberFormat="1" applyFont="1" applyFill="1" applyBorder="1" applyAlignment="1">
      <alignment vertical="center" wrapText="1"/>
    </xf>
    <xf numFmtId="164" fontId="11" fillId="0" borderId="33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49" fontId="43" fillId="0" borderId="23" xfId="0" applyNumberFormat="1" applyFont="1" applyFill="1" applyBorder="1" applyAlignment="1">
      <alignment wrapText="1"/>
    </xf>
    <xf numFmtId="49" fontId="43" fillId="0" borderId="15" xfId="0" applyNumberFormat="1" applyFont="1" applyFill="1" applyBorder="1" applyAlignment="1">
      <alignment wrapText="1"/>
    </xf>
    <xf numFmtId="0" fontId="43" fillId="0" borderId="23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49" fontId="42" fillId="0" borderId="23" xfId="0" applyNumberFormat="1" applyFont="1" applyFill="1" applyBorder="1" applyAlignment="1">
      <alignment wrapText="1"/>
    </xf>
    <xf numFmtId="49" fontId="42" fillId="0" borderId="15" xfId="0" applyNumberFormat="1" applyFont="1" applyFill="1" applyBorder="1" applyAlignment="1">
      <alignment wrapText="1"/>
    </xf>
    <xf numFmtId="0" fontId="42" fillId="0" borderId="23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43" fontId="11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vertical="center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41" fillId="0" borderId="0" xfId="1" applyFont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44" fontId="43" fillId="0" borderId="0" xfId="5" applyNumberFormat="1" applyFont="1" applyFill="1" applyBorder="1" applyAlignment="1">
      <alignment horizontal="right" wrapText="1"/>
    </xf>
    <xf numFmtId="44" fontId="42" fillId="0" borderId="0" xfId="5" applyNumberFormat="1" applyFont="1" applyFill="1" applyBorder="1" applyAlignment="1">
      <alignment horizontal="right" wrapText="1"/>
    </xf>
    <xf numFmtId="49" fontId="39" fillId="5" borderId="25" xfId="0" applyNumberFormat="1" applyFont="1" applyFill="1" applyBorder="1" applyAlignment="1">
      <alignment wrapText="1"/>
    </xf>
    <xf numFmtId="49" fontId="39" fillId="5" borderId="26" xfId="0" applyNumberFormat="1" applyFont="1" applyFill="1" applyBorder="1" applyAlignment="1">
      <alignment wrapText="1"/>
    </xf>
    <xf numFmtId="44" fontId="39" fillId="5" borderId="26" xfId="5" applyNumberFormat="1" applyFont="1" applyFill="1" applyBorder="1" applyAlignment="1">
      <alignment horizontal="right" wrapText="1"/>
    </xf>
    <xf numFmtId="44" fontId="39" fillId="5" borderId="29" xfId="5" applyNumberFormat="1" applyFont="1" applyFill="1" applyBorder="1" applyAlignment="1">
      <alignment horizontal="right" wrapText="1"/>
    </xf>
    <xf numFmtId="49" fontId="39" fillId="5" borderId="23" xfId="0" applyNumberFormat="1" applyFont="1" applyFill="1" applyBorder="1" applyAlignment="1">
      <alignment wrapText="1"/>
    </xf>
    <xf numFmtId="49" fontId="39" fillId="5" borderId="15" xfId="0" applyNumberFormat="1" applyFont="1" applyFill="1" applyBorder="1" applyAlignment="1">
      <alignment wrapText="1"/>
    </xf>
    <xf numFmtId="44" fontId="39" fillId="5" borderId="15" xfId="5" applyNumberFormat="1" applyFont="1" applyFill="1" applyBorder="1" applyAlignment="1">
      <alignment horizontal="right" wrapText="1"/>
    </xf>
    <xf numFmtId="44" fontId="39" fillId="5" borderId="24" xfId="5" applyNumberFormat="1" applyFont="1" applyFill="1" applyBorder="1" applyAlignment="1">
      <alignment horizontal="right" wrapText="1"/>
    </xf>
    <xf numFmtId="49" fontId="43" fillId="6" borderId="23" xfId="0" applyNumberFormat="1" applyFont="1" applyFill="1" applyBorder="1" applyAlignment="1">
      <alignment wrapText="1"/>
    </xf>
    <xf numFmtId="49" fontId="43" fillId="6" borderId="15" xfId="0" applyNumberFormat="1" applyFont="1" applyFill="1" applyBorder="1" applyAlignment="1">
      <alignment wrapText="1"/>
    </xf>
    <xf numFmtId="44" fontId="43" fillId="6" borderId="15" xfId="5" applyNumberFormat="1" applyFont="1" applyFill="1" applyBorder="1" applyAlignment="1">
      <alignment horizontal="right" wrapText="1"/>
    </xf>
    <xf numFmtId="44" fontId="43" fillId="6" borderId="24" xfId="5" applyNumberFormat="1" applyFont="1" applyFill="1" applyBorder="1" applyAlignment="1">
      <alignment horizontal="right" wrapText="1"/>
    </xf>
    <xf numFmtId="0" fontId="43" fillId="6" borderId="23" xfId="0" applyFont="1" applyFill="1" applyBorder="1" applyAlignment="1">
      <alignment vertical="center" wrapText="1"/>
    </xf>
    <xf numFmtId="0" fontId="43" fillId="6" borderId="15" xfId="0" applyFont="1" applyFill="1" applyBorder="1" applyAlignment="1">
      <alignment vertical="center" wrapText="1"/>
    </xf>
    <xf numFmtId="44" fontId="43" fillId="6" borderId="15" xfId="5" applyNumberFormat="1" applyFont="1" applyFill="1" applyBorder="1" applyAlignment="1">
      <alignment vertical="center" wrapText="1"/>
    </xf>
    <xf numFmtId="44" fontId="43" fillId="6" borderId="24" xfId="5" applyNumberFormat="1" applyFont="1" applyFill="1" applyBorder="1" applyAlignment="1">
      <alignment vertical="center" wrapText="1"/>
    </xf>
    <xf numFmtId="49" fontId="44" fillId="0" borderId="21" xfId="0" applyNumberFormat="1" applyFont="1" applyBorder="1" applyAlignment="1">
      <alignment vertical="center" wrapText="1"/>
    </xf>
    <xf numFmtId="43" fontId="44" fillId="0" borderId="0" xfId="5" applyFont="1" applyAlignment="1">
      <alignment vertical="center" wrapText="1"/>
    </xf>
    <xf numFmtId="43" fontId="44" fillId="2" borderId="0" xfId="5" applyFont="1" applyFill="1" applyAlignment="1">
      <alignment vertical="center" wrapText="1"/>
    </xf>
    <xf numFmtId="0" fontId="44" fillId="2" borderId="0" xfId="0" applyFont="1" applyFill="1" applyAlignment="1">
      <alignment vertical="center" wrapText="1"/>
    </xf>
    <xf numFmtId="49" fontId="45" fillId="3" borderId="21" xfId="0" applyNumberFormat="1" applyFont="1" applyFill="1" applyBorder="1" applyAlignment="1">
      <alignment vertical="center" wrapText="1"/>
    </xf>
    <xf numFmtId="49" fontId="45" fillId="3" borderId="22" xfId="0" applyNumberFormat="1" applyFont="1" applyFill="1" applyBorder="1" applyAlignment="1">
      <alignment vertical="center" wrapText="1"/>
    </xf>
    <xf numFmtId="49" fontId="44" fillId="0" borderId="22" xfId="0" applyNumberFormat="1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43" fontId="43" fillId="0" borderId="28" xfId="5" applyFont="1" applyBorder="1" applyAlignment="1">
      <alignment horizontal="center" vertical="center" wrapText="1"/>
    </xf>
    <xf numFmtId="43" fontId="43" fillId="0" borderId="0" xfId="5" applyFont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167" fontId="42" fillId="0" borderId="0" xfId="0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44" fontId="42" fillId="0" borderId="0" xfId="0" applyNumberFormat="1" applyFont="1" applyAlignment="1">
      <alignment vertical="center" wrapText="1"/>
    </xf>
    <xf numFmtId="41" fontId="42" fillId="0" borderId="0" xfId="6" applyFont="1" applyAlignment="1">
      <alignment vertical="center" wrapText="1"/>
    </xf>
    <xf numFmtId="43" fontId="42" fillId="0" borderId="0" xfId="5" applyFont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 wrapText="1"/>
    </xf>
    <xf numFmtId="43" fontId="42" fillId="0" borderId="31" xfId="5" applyFont="1" applyFill="1" applyBorder="1" applyAlignment="1">
      <alignment vertical="center" wrapText="1"/>
    </xf>
    <xf numFmtId="43" fontId="42" fillId="0" borderId="32" xfId="5" applyFont="1" applyFill="1" applyBorder="1" applyAlignment="1">
      <alignment vertical="center" wrapText="1"/>
    </xf>
    <xf numFmtId="43" fontId="42" fillId="0" borderId="0" xfId="5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1" fontId="42" fillId="0" borderId="0" xfId="6" applyFont="1" applyFill="1" applyBorder="1" applyAlignment="1">
      <alignment vertical="center" wrapText="1"/>
    </xf>
    <xf numFmtId="0" fontId="42" fillId="2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6" fontId="42" fillId="0" borderId="15" xfId="6" applyNumberFormat="1" applyFont="1" applyFill="1" applyBorder="1" applyAlignment="1">
      <alignment vertical="center" wrapText="1"/>
    </xf>
    <xf numFmtId="166" fontId="43" fillId="0" borderId="15" xfId="6" applyNumberFormat="1" applyFont="1" applyFill="1" applyBorder="1" applyAlignment="1">
      <alignment vertical="center" wrapText="1"/>
    </xf>
    <xf numFmtId="0" fontId="46" fillId="6" borderId="15" xfId="0" applyNumberFormat="1" applyFont="1" applyFill="1" applyBorder="1" applyAlignment="1">
      <alignment vertical="center" wrapText="1"/>
    </xf>
    <xf numFmtId="166" fontId="43" fillId="6" borderId="15" xfId="6" applyNumberFormat="1" applyFont="1" applyFill="1" applyBorder="1" applyAlignment="1">
      <alignment vertical="center" wrapText="1"/>
    </xf>
    <xf numFmtId="0" fontId="39" fillId="4" borderId="15" xfId="0" applyNumberFormat="1" applyFont="1" applyFill="1" applyBorder="1" applyAlignment="1">
      <alignment vertical="center" wrapText="1"/>
    </xf>
    <xf numFmtId="166" fontId="39" fillId="4" borderId="15" xfId="6" applyNumberFormat="1" applyFont="1" applyFill="1" applyBorder="1" applyAlignment="1">
      <alignment vertical="center" wrapText="1"/>
    </xf>
    <xf numFmtId="43" fontId="42" fillId="0" borderId="0" xfId="0" applyNumberFormat="1" applyFont="1" applyFill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11" xfId="7" applyFont="1" applyBorder="1" applyAlignment="1">
      <alignment horizontal="center"/>
    </xf>
    <xf numFmtId="0" fontId="47" fillId="0" borderId="34" xfId="0" applyFont="1" applyBorder="1" applyAlignment="1">
      <alignment vertical="top" wrapText="1" readingOrder="1"/>
    </xf>
    <xf numFmtId="49" fontId="42" fillId="0" borderId="0" xfId="0" applyNumberFormat="1" applyFont="1" applyAlignment="1">
      <alignment vertical="center" wrapText="1"/>
    </xf>
    <xf numFmtId="0" fontId="42" fillId="0" borderId="15" xfId="0" applyNumberFormat="1" applyFont="1" applyFill="1" applyBorder="1" applyAlignment="1">
      <alignment vertical="center" wrapText="1"/>
    </xf>
    <xf numFmtId="0" fontId="43" fillId="0" borderId="15" xfId="0" applyNumberFormat="1" applyFont="1" applyFill="1" applyBorder="1" applyAlignment="1">
      <alignment vertical="center" wrapText="1"/>
    </xf>
    <xf numFmtId="41" fontId="43" fillId="0" borderId="15" xfId="6" applyFont="1" applyFill="1" applyBorder="1" applyAlignment="1">
      <alignment vertical="center" wrapText="1"/>
    </xf>
    <xf numFmtId="0" fontId="43" fillId="0" borderId="23" xfId="0" applyNumberFormat="1" applyFont="1" applyFill="1" applyBorder="1" applyAlignment="1">
      <alignment vertical="center" wrapText="1"/>
    </xf>
    <xf numFmtId="166" fontId="43" fillId="0" borderId="24" xfId="6" applyNumberFormat="1" applyFont="1" applyFill="1" applyBorder="1" applyAlignment="1">
      <alignment vertical="center" wrapText="1"/>
    </xf>
    <xf numFmtId="0" fontId="42" fillId="0" borderId="23" xfId="0" applyNumberFormat="1" applyFont="1" applyFill="1" applyBorder="1" applyAlignment="1">
      <alignment vertical="center" wrapText="1"/>
    </xf>
    <xf numFmtId="166" fontId="42" fillId="0" borderId="24" xfId="6" applyNumberFormat="1" applyFont="1" applyFill="1" applyBorder="1" applyAlignment="1">
      <alignment vertical="center" wrapText="1"/>
    </xf>
    <xf numFmtId="0" fontId="46" fillId="6" borderId="23" xfId="0" applyNumberFormat="1" applyFont="1" applyFill="1" applyBorder="1" applyAlignment="1">
      <alignment vertical="center" wrapText="1"/>
    </xf>
    <xf numFmtId="166" fontId="43" fillId="6" borderId="24" xfId="6" applyNumberFormat="1" applyFont="1" applyFill="1" applyBorder="1" applyAlignment="1">
      <alignment vertical="center" wrapText="1"/>
    </xf>
    <xf numFmtId="0" fontId="39" fillId="4" borderId="23" xfId="0" applyNumberFormat="1" applyFont="1" applyFill="1" applyBorder="1" applyAlignment="1">
      <alignment vertical="center" wrapText="1"/>
    </xf>
    <xf numFmtId="166" fontId="39" fillId="4" borderId="24" xfId="6" applyNumberFormat="1" applyFont="1" applyFill="1" applyBorder="1" applyAlignment="1">
      <alignment vertical="center" wrapText="1"/>
    </xf>
    <xf numFmtId="41" fontId="43" fillId="0" borderId="24" xfId="6" applyFont="1" applyFill="1" applyBorder="1" applyAlignment="1">
      <alignment vertical="center" wrapText="1"/>
    </xf>
    <xf numFmtId="41" fontId="42" fillId="0" borderId="31" xfId="6" applyFont="1" applyFill="1" applyBorder="1" applyAlignment="1">
      <alignment vertical="center" wrapText="1"/>
    </xf>
    <xf numFmtId="41" fontId="42" fillId="0" borderId="32" xfId="6" applyFont="1" applyFill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43" fontId="42" fillId="0" borderId="15" xfId="5" applyFont="1" applyFill="1" applyBorder="1" applyAlignment="1">
      <alignment vertical="center" wrapText="1"/>
    </xf>
    <xf numFmtId="43" fontId="42" fillId="0" borderId="15" xfId="5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43" fontId="42" fillId="0" borderId="24" xfId="5" applyFont="1" applyFill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43" fontId="42" fillId="0" borderId="31" xfId="5" applyFont="1" applyBorder="1" applyAlignment="1">
      <alignment vertical="center" wrapText="1"/>
    </xf>
    <xf numFmtId="171" fontId="44" fillId="0" borderId="0" xfId="6" applyNumberFormat="1" applyFont="1" applyAlignment="1">
      <alignment vertical="center" wrapText="1"/>
    </xf>
    <xf numFmtId="171" fontId="42" fillId="0" borderId="0" xfId="6" applyNumberFormat="1" applyFont="1" applyFill="1" applyBorder="1" applyAlignment="1">
      <alignment vertical="center" wrapText="1"/>
    </xf>
  </cellXfs>
  <cellStyles count="9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3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O98"/>
  <sheetViews>
    <sheetView topLeftCell="A6" zoomScale="84" zoomScaleNormal="84" workbookViewId="0">
      <selection activeCell="L36" sqref="L36"/>
    </sheetView>
  </sheetViews>
  <sheetFormatPr baseColWidth="10" defaultColWidth="11.42578125" defaultRowHeight="11.25" outlineLevelCol="1"/>
  <cols>
    <col min="1" max="1" width="13.5703125" style="140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40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96"/>
      <c r="B1" s="23" t="s">
        <v>0</v>
      </c>
      <c r="C1" s="298" t="s">
        <v>1</v>
      </c>
      <c r="D1" s="299"/>
      <c r="E1" s="299"/>
      <c r="F1" s="299"/>
      <c r="G1" s="299"/>
      <c r="H1" s="300" t="s">
        <v>2</v>
      </c>
      <c r="I1" s="301"/>
      <c r="J1" s="24" t="s">
        <v>3</v>
      </c>
      <c r="K1" s="1"/>
      <c r="L1" s="2"/>
    </row>
    <row r="2" spans="1:12" ht="32.1" customHeight="1">
      <c r="A2" s="297"/>
      <c r="B2" s="25" t="s">
        <v>4</v>
      </c>
      <c r="C2" s="302" t="s">
        <v>5</v>
      </c>
      <c r="D2" s="303"/>
      <c r="E2" s="303"/>
      <c r="F2" s="303"/>
      <c r="G2" s="303"/>
      <c r="H2" s="304" t="s">
        <v>6</v>
      </c>
      <c r="I2" s="305"/>
      <c r="J2" s="26" t="s">
        <v>7</v>
      </c>
      <c r="K2" s="4"/>
      <c r="L2" s="5"/>
    </row>
    <row r="3" spans="1:12" ht="12" thickBot="1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10"/>
    </row>
    <row r="4" spans="1:12">
      <c r="A4" s="133"/>
      <c r="B4" s="81"/>
      <c r="C4" s="81"/>
      <c r="D4" s="107"/>
      <c r="E4" s="81"/>
      <c r="F4" s="107"/>
      <c r="G4" s="141"/>
      <c r="H4" s="81"/>
      <c r="I4" s="82"/>
      <c r="J4" s="81"/>
      <c r="K4" s="81"/>
      <c r="L4" s="83"/>
    </row>
    <row r="5" spans="1:12" ht="12.75">
      <c r="A5" s="134"/>
      <c r="B5" s="306" t="s">
        <v>8</v>
      </c>
      <c r="C5" s="306"/>
      <c r="D5" s="306"/>
      <c r="E5" s="306"/>
      <c r="F5" s="306"/>
      <c r="G5" s="306"/>
      <c r="H5" s="306"/>
      <c r="I5" s="306"/>
      <c r="J5" s="306"/>
      <c r="K5" s="306"/>
      <c r="L5" s="307"/>
    </row>
    <row r="6" spans="1:12">
      <c r="A6" s="134"/>
      <c r="B6" s="294" t="s">
        <v>9</v>
      </c>
      <c r="C6" s="294"/>
      <c r="D6" s="294"/>
      <c r="E6" s="294"/>
      <c r="F6" s="294"/>
      <c r="G6" s="294"/>
      <c r="H6" s="294"/>
      <c r="I6" s="294"/>
      <c r="J6" s="294"/>
      <c r="K6" s="294"/>
      <c r="L6" s="295"/>
    </row>
    <row r="7" spans="1:12">
      <c r="A7" s="134"/>
      <c r="B7" s="202"/>
      <c r="C7" s="202"/>
      <c r="D7" s="119"/>
      <c r="E7" s="6"/>
      <c r="F7" s="108"/>
      <c r="G7" s="203"/>
      <c r="H7" s="204"/>
      <c r="I7" s="205"/>
      <c r="J7" s="204"/>
      <c r="K7" s="204"/>
      <c r="L7" s="7"/>
    </row>
    <row r="8" spans="1:12">
      <c r="A8" s="134"/>
      <c r="B8" s="202"/>
      <c r="C8" s="202"/>
      <c r="D8" s="119"/>
      <c r="E8" s="6"/>
      <c r="F8" s="108"/>
      <c r="G8" s="203"/>
      <c r="H8" s="204"/>
      <c r="I8" s="205"/>
      <c r="J8" s="204"/>
      <c r="K8" s="204"/>
      <c r="L8" s="7"/>
    </row>
    <row r="9" spans="1:12">
      <c r="A9" s="134"/>
      <c r="B9" s="202"/>
      <c r="C9" s="202"/>
      <c r="D9" s="119"/>
      <c r="E9" s="6"/>
      <c r="F9" s="108"/>
      <c r="G9" s="203"/>
      <c r="H9" s="204"/>
      <c r="I9" s="205"/>
      <c r="J9" s="204"/>
      <c r="K9" s="204"/>
      <c r="L9" s="7"/>
    </row>
    <row r="10" spans="1:12" ht="16.5" customHeight="1">
      <c r="A10" s="134"/>
      <c r="B10" s="202"/>
      <c r="C10" s="202"/>
      <c r="D10" s="119"/>
      <c r="E10" s="6"/>
      <c r="F10" s="108"/>
      <c r="G10" s="203"/>
      <c r="H10" s="204"/>
      <c r="I10" s="205"/>
      <c r="J10" s="204"/>
      <c r="K10" s="204"/>
      <c r="L10" s="7"/>
    </row>
    <row r="11" spans="1:12" s="22" customFormat="1" ht="12.75">
      <c r="A11" s="135"/>
      <c r="B11" s="206" t="s">
        <v>10</v>
      </c>
      <c r="C11" s="206"/>
      <c r="D11" s="130" t="s">
        <v>830</v>
      </c>
      <c r="E11" s="20"/>
      <c r="F11" s="109" t="s">
        <v>831</v>
      </c>
      <c r="G11" s="207"/>
      <c r="H11" s="206" t="s">
        <v>10</v>
      </c>
      <c r="I11" s="208" t="s">
        <v>11</v>
      </c>
      <c r="J11" s="129" t="str">
        <f>+D11</f>
        <v>AGOSTO DE 2022</v>
      </c>
      <c r="K11" s="20"/>
      <c r="L11" s="21" t="str">
        <f>+F11</f>
        <v>AGOSTO DE 2021</v>
      </c>
    </row>
    <row r="12" spans="1:12">
      <c r="A12" s="134"/>
      <c r="B12" s="204"/>
      <c r="C12" s="209"/>
      <c r="D12" s="120"/>
      <c r="E12" s="8"/>
      <c r="F12" s="110"/>
      <c r="G12" s="203"/>
      <c r="H12" s="204"/>
      <c r="I12" s="205"/>
      <c r="J12" s="204"/>
      <c r="K12" s="204"/>
      <c r="L12" s="7"/>
    </row>
    <row r="13" spans="1:12" ht="12.75">
      <c r="A13" s="134"/>
      <c r="B13" s="210" t="s">
        <v>12</v>
      </c>
      <c r="C13" s="210"/>
      <c r="D13" s="95"/>
      <c r="E13" s="9"/>
      <c r="F13" s="111"/>
      <c r="G13" s="203"/>
      <c r="H13" s="210" t="s">
        <v>13</v>
      </c>
      <c r="I13" s="211"/>
      <c r="J13" s="9"/>
      <c r="K13" s="9"/>
      <c r="L13" s="10"/>
    </row>
    <row r="14" spans="1:12" ht="12.75">
      <c r="A14" s="134"/>
      <c r="B14" s="210"/>
      <c r="C14" s="210"/>
      <c r="D14" s="93"/>
      <c r="E14" s="9"/>
      <c r="F14" s="111"/>
      <c r="G14" s="203"/>
      <c r="H14" s="210"/>
      <c r="I14" s="211"/>
      <c r="J14" s="9"/>
      <c r="K14" s="9"/>
      <c r="L14" s="10"/>
    </row>
    <row r="15" spans="1:12" ht="13.5" thickBot="1">
      <c r="A15" s="134"/>
      <c r="B15" s="212" t="s">
        <v>14</v>
      </c>
      <c r="C15" s="210"/>
      <c r="D15" s="92">
        <f>+D16+D19+D25+D23</f>
        <v>15074933486.380001</v>
      </c>
      <c r="E15" s="9"/>
      <c r="F15" s="92">
        <f>+F16+F19+F25+F23</f>
        <v>9273386356.3400002</v>
      </c>
      <c r="G15" s="203"/>
      <c r="H15" s="212" t="s">
        <v>15</v>
      </c>
      <c r="I15" s="211"/>
      <c r="J15" s="92">
        <f>+J16+J22+J24</f>
        <v>7942909396.1800003</v>
      </c>
      <c r="K15" s="93"/>
      <c r="L15" s="94">
        <f>+L16+L22</f>
        <v>1494439369.0999999</v>
      </c>
    </row>
    <row r="16" spans="1:12" ht="12.75">
      <c r="A16" s="136" t="s">
        <v>16</v>
      </c>
      <c r="B16" s="213" t="s">
        <v>17</v>
      </c>
      <c r="C16" s="210"/>
      <c r="D16" s="106">
        <f>+SUM(D17:D18)</f>
        <v>1849292760.5</v>
      </c>
      <c r="E16" s="9"/>
      <c r="F16" s="106">
        <f>+SUM(F17:F18)</f>
        <v>1022388250.6799999</v>
      </c>
      <c r="G16" s="214" t="s">
        <v>18</v>
      </c>
      <c r="H16" s="213" t="s">
        <v>19</v>
      </c>
      <c r="I16" s="215"/>
      <c r="J16" s="95">
        <f>+J17+J18+J19+J20+J21</f>
        <v>131347768.37</v>
      </c>
      <c r="K16" s="93"/>
      <c r="L16" s="96">
        <f>+L17+L18+L19+L20+L21</f>
        <v>121722408.09999999</v>
      </c>
    </row>
    <row r="17" spans="1:14" ht="12.75">
      <c r="A17" s="137" t="s">
        <v>20</v>
      </c>
      <c r="B17" s="216" t="s">
        <v>21</v>
      </c>
      <c r="C17" s="210"/>
      <c r="D17" s="11">
        <f>+VLOOKUP(A17,'AGOSTO 2022'!$A$7:$H$500,7,0)</f>
        <v>12000000</v>
      </c>
      <c r="E17" s="9"/>
      <c r="F17" s="112">
        <f>+VLOOKUP(A17,'AGOSTO 2021'!$A$7:$H$474,7,0)</f>
        <v>10000000</v>
      </c>
      <c r="G17" s="217" t="s">
        <v>22</v>
      </c>
      <c r="H17" s="216" t="s">
        <v>23</v>
      </c>
      <c r="I17" s="211"/>
      <c r="J17" s="11">
        <f>+VLOOKUP(G17,'AGOSTO 2022'!$A$7:$H$500,7,0)</f>
        <v>0</v>
      </c>
      <c r="K17" s="93"/>
      <c r="L17" s="149">
        <f>+VLOOKUP(G17,'AGOSTO 2021'!$A$7:$H$475,7,0)</f>
        <v>4650519</v>
      </c>
    </row>
    <row r="18" spans="1:14" ht="12.75">
      <c r="A18" s="137" t="s">
        <v>24</v>
      </c>
      <c r="B18" s="216" t="s">
        <v>25</v>
      </c>
      <c r="C18" s="210"/>
      <c r="D18" s="11">
        <f>+VLOOKUP(A18,'AGOSTO 2022'!$A$7:$H$500,7,0)</f>
        <v>1837292760.5</v>
      </c>
      <c r="E18" s="9"/>
      <c r="F18" s="112">
        <f>+VLOOKUP(A18,'AGOSTO 2021'!$A$7:$H$474,7,0)</f>
        <v>1012388250.6799999</v>
      </c>
      <c r="G18" s="217" t="s">
        <v>26</v>
      </c>
      <c r="H18" s="216" t="s">
        <v>27</v>
      </c>
      <c r="I18" s="211"/>
      <c r="J18" s="11">
        <f>+VLOOKUP(G18,'AGOSTO 2022'!$A$7:$H$500,7,0)</f>
        <v>33677548</v>
      </c>
      <c r="K18" s="93"/>
      <c r="L18" s="149">
        <f>+VLOOKUP(G18,'AGOSTO 2021'!$A$7:$H$475,7,0)</f>
        <v>30412395</v>
      </c>
    </row>
    <row r="19" spans="1:14" ht="12.75">
      <c r="A19" s="136" t="s">
        <v>28</v>
      </c>
      <c r="B19" s="213" t="s">
        <v>29</v>
      </c>
      <c r="C19" s="210"/>
      <c r="D19" s="106">
        <f>+SUM(D20:D22)</f>
        <v>5942131967.6800003</v>
      </c>
      <c r="E19" s="9"/>
      <c r="F19" s="106">
        <f>+SUM(F20:F22)</f>
        <v>3061534728.9000001</v>
      </c>
      <c r="G19" s="217" t="s">
        <v>30</v>
      </c>
      <c r="H19" s="216" t="s">
        <v>31</v>
      </c>
      <c r="I19" s="211"/>
      <c r="J19" s="11">
        <f>+VLOOKUP(G19,'AGOSTO 2022'!$A$7:$H$500,7,0)</f>
        <v>173179</v>
      </c>
      <c r="K19" s="93"/>
      <c r="L19" s="149">
        <f>+VLOOKUP(G19,'AGOSTO 2021'!$A$7:$H$475,7,0)</f>
        <v>0</v>
      </c>
    </row>
    <row r="20" spans="1:14" ht="12.75">
      <c r="A20" s="137" t="s">
        <v>32</v>
      </c>
      <c r="B20" s="216" t="s">
        <v>33</v>
      </c>
      <c r="C20" s="210"/>
      <c r="D20" s="11">
        <f>+VLOOKUP(A20,'AGOSTO 2022'!$A$7:$H$500,7,0)</f>
        <v>5913992960.6800003</v>
      </c>
      <c r="E20" s="9"/>
      <c r="F20" s="112">
        <f>+VLOOKUP(A20,'AGOSTO 2021'!$A$7:$H$474,7,0)</f>
        <v>2960061085</v>
      </c>
      <c r="G20" s="217" t="s">
        <v>34</v>
      </c>
      <c r="H20" s="216" t="s">
        <v>35</v>
      </c>
      <c r="I20" s="211"/>
      <c r="J20" s="11">
        <f>+VLOOKUP(G20,'AGOSTO 2022'!$A$7:$H$500,7,0)</f>
        <v>86368507</v>
      </c>
      <c r="K20" s="93"/>
      <c r="L20" s="149">
        <f>+VLOOKUP(G20,'AGOSTO 2021'!$A$7:$H$475,7,0)</f>
        <v>79337275</v>
      </c>
    </row>
    <row r="21" spans="1:14" ht="12.75">
      <c r="A21" s="137" t="s">
        <v>36</v>
      </c>
      <c r="B21" s="216" t="s">
        <v>37</v>
      </c>
      <c r="C21" s="210"/>
      <c r="D21" s="11">
        <f>+VLOOKUP(A21,'AGOSTO 2022'!$A$7:$H$500,7,0)</f>
        <v>28139007</v>
      </c>
      <c r="E21" s="9"/>
      <c r="F21" s="112">
        <f>+VLOOKUP(A21,'AGOSTO 2021'!$A$7:$H$474,7,0)</f>
        <v>101473643.90000001</v>
      </c>
      <c r="G21" s="217" t="s">
        <v>38</v>
      </c>
      <c r="H21" s="216" t="s">
        <v>39</v>
      </c>
      <c r="I21" s="211"/>
      <c r="J21" s="11">
        <f>+VLOOKUP(G21,'AGOSTO 2022'!$A$7:$H$500,7,0)</f>
        <v>11128534.369999999</v>
      </c>
      <c r="K21" s="93"/>
      <c r="L21" s="149">
        <f>+VLOOKUP(G21,'AGOSTO 2021'!$A$7:$H$475,7,0)</f>
        <v>7322219.0999999996</v>
      </c>
    </row>
    <row r="22" spans="1:14" ht="12.75">
      <c r="A22" s="137" t="s">
        <v>40</v>
      </c>
      <c r="B22" s="216" t="s">
        <v>41</v>
      </c>
      <c r="C22" s="210"/>
      <c r="D22" s="11">
        <f>+VLOOKUP(A22,'AGOSTO 2022'!$A$7:$H$500,7,0)</f>
        <v>0</v>
      </c>
      <c r="E22" s="9"/>
      <c r="F22" s="112">
        <f>+VLOOKUP(A22,'AGOSTO 2021'!$A$7:$H$474,7,0)</f>
        <v>0</v>
      </c>
      <c r="G22" s="214" t="s">
        <v>42</v>
      </c>
      <c r="H22" s="213" t="s">
        <v>43</v>
      </c>
      <c r="I22" s="218"/>
      <c r="J22" s="97">
        <f>+J23</f>
        <v>1466248999.4300001</v>
      </c>
      <c r="K22" s="93"/>
      <c r="L22" s="98">
        <f>+L23</f>
        <v>1372716961</v>
      </c>
    </row>
    <row r="23" spans="1:14" ht="12.75">
      <c r="A23" s="137">
        <v>15</v>
      </c>
      <c r="B23" s="213" t="s">
        <v>44</v>
      </c>
      <c r="C23" s="210"/>
      <c r="D23" s="106">
        <f>+SUM(D24)</f>
        <v>0</v>
      </c>
      <c r="E23" s="9"/>
      <c r="F23" s="106">
        <f>+SUM(F24)</f>
        <v>0</v>
      </c>
      <c r="G23" s="217" t="s">
        <v>45</v>
      </c>
      <c r="H23" s="216" t="s">
        <v>46</v>
      </c>
      <c r="I23" s="211"/>
      <c r="J23" s="11">
        <f>+VLOOKUP(G23,'AGOSTO 2022'!$A$7:$H$500,7,0)</f>
        <v>1466248999.4300001</v>
      </c>
      <c r="K23" s="93"/>
      <c r="L23" s="149">
        <f>+VLOOKUP(G23,'AGOSTO 2021'!$A$7:$H$475,7,0)</f>
        <v>1372716961</v>
      </c>
    </row>
    <row r="24" spans="1:14" ht="12.75">
      <c r="A24" s="143" t="s">
        <v>47</v>
      </c>
      <c r="B24" s="216" t="s">
        <v>48</v>
      </c>
      <c r="C24" s="210"/>
      <c r="D24" s="11">
        <f>+VLOOKUP(A24,'AGOSTO 2022'!$A$7:$H$500,7,0)</f>
        <v>0</v>
      </c>
      <c r="E24" s="9"/>
      <c r="F24" s="112">
        <v>0</v>
      </c>
      <c r="G24" s="217" t="s">
        <v>49</v>
      </c>
      <c r="H24" s="213" t="s">
        <v>50</v>
      </c>
      <c r="I24" s="218"/>
      <c r="J24" s="219">
        <f>+SUM(J25)</f>
        <v>6345312628.3800001</v>
      </c>
      <c r="K24" s="93"/>
      <c r="L24" s="150">
        <f>+SUM(L25)</f>
        <v>0</v>
      </c>
    </row>
    <row r="25" spans="1:14" ht="12.75">
      <c r="A25" s="136" t="s">
        <v>51</v>
      </c>
      <c r="B25" s="213" t="s">
        <v>52</v>
      </c>
      <c r="C25" s="210"/>
      <c r="D25" s="106">
        <f>+SUM(D26:D30)</f>
        <v>7283508758.2000008</v>
      </c>
      <c r="E25" s="9"/>
      <c r="F25" s="106">
        <f>+SUM(F26:F30)</f>
        <v>5189463376.7600012</v>
      </c>
      <c r="G25" s="217" t="s">
        <v>53</v>
      </c>
      <c r="H25" s="216" t="s">
        <v>54</v>
      </c>
      <c r="I25" s="211"/>
      <c r="J25" s="11">
        <f>+VLOOKUP(G25,'AGOSTO 2022'!$A$7:$H$500,7,0)</f>
        <v>6345312628.3800001</v>
      </c>
      <c r="K25" s="93"/>
      <c r="L25" s="149">
        <v>0</v>
      </c>
    </row>
    <row r="26" spans="1:14" ht="12.75">
      <c r="A26" s="137" t="s">
        <v>55</v>
      </c>
      <c r="B26" s="216" t="s">
        <v>56</v>
      </c>
      <c r="C26" s="210"/>
      <c r="D26" s="11">
        <f>+VLOOKUP(A26,'AGOSTO 2022'!$A$7:$H$500,7,0)</f>
        <v>94576850.090000004</v>
      </c>
      <c r="E26" s="9"/>
      <c r="F26" s="112">
        <f>+VLOOKUP(A26,'AGOSTO 2021'!$A$7:$H$474,7,0)</f>
        <v>223224251.77000001</v>
      </c>
      <c r="G26" s="203"/>
      <c r="H26" s="204"/>
      <c r="I26" s="205"/>
      <c r="J26" s="204"/>
      <c r="K26" s="204"/>
      <c r="L26" s="7"/>
    </row>
    <row r="27" spans="1:14" ht="12.75">
      <c r="A27" s="137" t="s">
        <v>57</v>
      </c>
      <c r="B27" s="216" t="s">
        <v>58</v>
      </c>
      <c r="C27" s="210"/>
      <c r="D27" s="11">
        <f>+VLOOKUP(A27,'AGOSTO 2022'!$A$7:$H$500,7,0)</f>
        <v>18649483</v>
      </c>
      <c r="E27" s="9"/>
      <c r="F27" s="112">
        <f>+VLOOKUP(A27,'AGOSTO 2021'!$A$7:$H$474,7,0)</f>
        <v>12728141</v>
      </c>
      <c r="G27" s="203"/>
      <c r="H27" s="204"/>
      <c r="I27" s="205"/>
      <c r="J27" s="204"/>
      <c r="K27" s="204"/>
      <c r="L27" s="7"/>
    </row>
    <row r="28" spans="1:14" ht="12.75">
      <c r="A28" s="137" t="s">
        <v>59</v>
      </c>
      <c r="B28" s="216" t="s">
        <v>60</v>
      </c>
      <c r="C28" s="210"/>
      <c r="D28" s="11">
        <f>+VLOOKUP(A28,'AGOSTO 2022'!$A$7:$H$500,7,0)</f>
        <v>6776114042.4700003</v>
      </c>
      <c r="E28" s="9"/>
      <c r="F28" s="112">
        <f>+VLOOKUP(A28,'AGOSTO 2021'!$A$7:$H$474,7,0)</f>
        <v>4515899605</v>
      </c>
      <c r="G28" s="217" t="s">
        <v>38</v>
      </c>
      <c r="H28" s="204"/>
      <c r="I28" s="205"/>
      <c r="J28" s="204"/>
      <c r="K28" s="204"/>
      <c r="L28" s="7"/>
    </row>
    <row r="29" spans="1:14" ht="13.5" thickBot="1">
      <c r="A29" s="137" t="s">
        <v>61</v>
      </c>
      <c r="B29" s="216" t="s">
        <v>62</v>
      </c>
      <c r="C29" s="210"/>
      <c r="D29" s="11">
        <f>+VLOOKUP(A29,'AGOSTO 2022'!$A$7:$H$500,7,0)</f>
        <v>394168382.63999999</v>
      </c>
      <c r="E29" s="9"/>
      <c r="F29" s="112">
        <f>+VLOOKUP(A29,'AGOSTO 2021'!$A$7:$H$474,7,0)</f>
        <v>480062051.63999999</v>
      </c>
      <c r="G29" s="214" t="s">
        <v>63</v>
      </c>
      <c r="H29" s="213" t="s">
        <v>64</v>
      </c>
      <c r="I29" s="218"/>
      <c r="J29" s="92">
        <f>+J30+J33</f>
        <v>10954542745.059999</v>
      </c>
      <c r="K29" s="93"/>
      <c r="L29" s="94">
        <f>+L30+L33</f>
        <v>2133182876.8899999</v>
      </c>
    </row>
    <row r="30" spans="1:14" ht="12.75">
      <c r="A30" s="137" t="s">
        <v>65</v>
      </c>
      <c r="B30" s="216" t="s">
        <v>66</v>
      </c>
      <c r="C30" s="210"/>
      <c r="D30" s="11">
        <f>+VLOOKUP(A30,'AGOSTO 2022'!$A$7:$H$500,7,0)</f>
        <v>0</v>
      </c>
      <c r="E30" s="9"/>
      <c r="F30" s="112">
        <f>+VLOOKUP(A30,'AGOSTO 2021'!$A$7:$H$474,7,0)</f>
        <v>-42450672.649999999</v>
      </c>
      <c r="G30" s="214" t="s">
        <v>18</v>
      </c>
      <c r="H30" s="213" t="s">
        <v>19</v>
      </c>
      <c r="I30" s="205"/>
      <c r="J30" s="95">
        <f>+SUM(J31:J32)</f>
        <v>209568534.06</v>
      </c>
      <c r="K30" s="204"/>
      <c r="L30" s="96">
        <f>+SUM(L31:L32)</f>
        <v>206946819.88999999</v>
      </c>
      <c r="N30" s="14"/>
    </row>
    <row r="31" spans="1:14" ht="12.75">
      <c r="A31" s="137"/>
      <c r="B31" s="216"/>
      <c r="C31" s="210"/>
      <c r="D31" s="11"/>
      <c r="E31" s="9"/>
      <c r="F31" s="112"/>
      <c r="G31" s="203" t="s">
        <v>26</v>
      </c>
      <c r="H31" s="216" t="s">
        <v>27</v>
      </c>
      <c r="I31" s="205"/>
      <c r="J31" s="11">
        <f>+VLOOKUP(G31,'AGOSTO 2022'!$A$7:$H$500,8,0)</f>
        <v>2838479</v>
      </c>
      <c r="K31" s="204"/>
      <c r="L31" s="149">
        <f>+VLOOKUP(G31,'AGOSTO 2021'!$A$7:$H$475,8,0)</f>
        <v>0</v>
      </c>
    </row>
    <row r="32" spans="1:14" ht="17.25" thickBot="1">
      <c r="A32" s="137"/>
      <c r="B32" s="212" t="s">
        <v>67</v>
      </c>
      <c r="C32" s="210"/>
      <c r="D32" s="92">
        <f>+D33+D37</f>
        <v>9376469231.4899998</v>
      </c>
      <c r="E32" s="9"/>
      <c r="F32" s="92">
        <f>+F33+F37</f>
        <v>8364068634.1800003</v>
      </c>
      <c r="G32" s="214" t="s">
        <v>38</v>
      </c>
      <c r="H32" s="216" t="s">
        <v>39</v>
      </c>
      <c r="I32" s="211"/>
      <c r="J32" s="11">
        <f>+VLOOKUP(G32,'AGOSTO 2022'!$A$7:$H$500,8,0)</f>
        <v>206730055.06</v>
      </c>
      <c r="K32" s="93"/>
      <c r="L32" s="149">
        <f>+VLOOKUP(G32,'AGOSTO 2021'!$A$7:$H$475,8,0)</f>
        <v>206946819.88999999</v>
      </c>
    </row>
    <row r="33" spans="1:12" ht="12.75">
      <c r="A33" s="137" t="s">
        <v>68</v>
      </c>
      <c r="B33" s="212" t="s">
        <v>29</v>
      </c>
      <c r="C33" s="210"/>
      <c r="D33" s="106">
        <f>+SUM(D34:D36)</f>
        <v>2105966844.5599999</v>
      </c>
      <c r="E33" s="9"/>
      <c r="F33" s="106">
        <f>+SUM(F34:F36)</f>
        <v>853932798.20000005</v>
      </c>
      <c r="G33" s="217"/>
      <c r="H33" s="213" t="s">
        <v>69</v>
      </c>
      <c r="I33" s="211"/>
      <c r="J33" s="127">
        <f>+SUM(J34)</f>
        <v>10744974211</v>
      </c>
      <c r="K33" s="93"/>
      <c r="L33" s="151">
        <f>+SUM(L34)</f>
        <v>1926236057</v>
      </c>
    </row>
    <row r="34" spans="1:12" ht="12.75">
      <c r="A34" s="137" t="s">
        <v>32</v>
      </c>
      <c r="B34" s="220" t="s">
        <v>33</v>
      </c>
      <c r="C34" s="210"/>
      <c r="D34" s="11">
        <f>+VLOOKUP(A34,'AGOSTO 2022'!$A$7:$H$500,8,0)</f>
        <v>2898746723.9899998</v>
      </c>
      <c r="E34" s="9"/>
      <c r="F34" s="112">
        <f>+VLOOKUP(A34,'AGOSTO 2021'!$A$7:$H$474,8,0)</f>
        <v>1125565852.2</v>
      </c>
      <c r="G34" s="217" t="s">
        <v>70</v>
      </c>
      <c r="H34" s="216" t="s">
        <v>71</v>
      </c>
      <c r="I34" s="211"/>
      <c r="J34" s="11">
        <f>+VLOOKUP(G34,'AGOSTO 2022'!$A$7:$H$500,8,0)</f>
        <v>10744974211</v>
      </c>
      <c r="K34" s="93"/>
      <c r="L34" s="149">
        <f>+VLOOKUP(G34,'AGOSTO 2021'!$A$7:$H$475,8,0)</f>
        <v>1926236057</v>
      </c>
    </row>
    <row r="35" spans="1:12" ht="12.75">
      <c r="A35" s="137" t="s">
        <v>36</v>
      </c>
      <c r="B35" s="216" t="s">
        <v>37</v>
      </c>
      <c r="C35" s="210"/>
      <c r="D35" s="11">
        <f>+VLOOKUP(A35,'AGOSTO 2022'!$A$7:$H$500,8,0)</f>
        <v>42990641.899999999</v>
      </c>
      <c r="E35" s="9"/>
      <c r="F35" s="112">
        <f>+VLOOKUP(A35,'AGOSTO 2021'!$A$7:$H$474,8,0)</f>
        <v>0</v>
      </c>
      <c r="G35" s="203"/>
      <c r="H35" s="204"/>
      <c r="I35" s="205"/>
      <c r="J35" s="221"/>
      <c r="K35" s="221"/>
      <c r="L35" s="101"/>
    </row>
    <row r="36" spans="1:12" ht="13.5" thickBot="1">
      <c r="A36" s="137" t="s">
        <v>40</v>
      </c>
      <c r="B36" s="220" t="s">
        <v>41</v>
      </c>
      <c r="C36" s="210"/>
      <c r="D36" s="11">
        <f>+VLOOKUP(A36,'AGOSTO 2022'!$A$7:$H$500,8,0)</f>
        <v>-835770521.33000004</v>
      </c>
      <c r="E36" s="9"/>
      <c r="F36" s="112">
        <f>+VLOOKUP(A36,'AGOSTO 2021'!$A$7:$H$474,8,0)</f>
        <v>-271633054</v>
      </c>
      <c r="G36" s="203"/>
      <c r="H36" s="212" t="s">
        <v>72</v>
      </c>
      <c r="I36" s="222"/>
      <c r="J36" s="99">
        <f>+J15+J29</f>
        <v>18897452141.239998</v>
      </c>
      <c r="K36" s="221"/>
      <c r="L36" s="100">
        <f>+L15+L29</f>
        <v>3627622245.9899998</v>
      </c>
    </row>
    <row r="37" spans="1:12" ht="13.5" thickTop="1">
      <c r="A37" s="137" t="s">
        <v>73</v>
      </c>
      <c r="B37" s="213" t="s">
        <v>74</v>
      </c>
      <c r="C37" s="210"/>
      <c r="D37" s="106">
        <f>+SUM(D38:D46)</f>
        <v>7270502386.9300003</v>
      </c>
      <c r="E37" s="9"/>
      <c r="F37" s="106">
        <f>+F40+F41+F42+F43+F44+F45+F38+F39+F46</f>
        <v>7510135835.9800005</v>
      </c>
      <c r="G37" s="203"/>
      <c r="H37" s="204"/>
      <c r="I37" s="205"/>
      <c r="J37" s="204"/>
      <c r="K37" s="204"/>
      <c r="L37" s="7"/>
    </row>
    <row r="38" spans="1:12" ht="12.75">
      <c r="A38" s="137" t="s">
        <v>75</v>
      </c>
      <c r="B38" s="216" t="s">
        <v>76</v>
      </c>
      <c r="C38" s="210"/>
      <c r="D38" s="11">
        <f>+VLOOKUP(A38,'AGOSTO 2022'!$A$7:$H$500,8,0)</f>
        <v>0</v>
      </c>
      <c r="E38" s="9"/>
      <c r="F38" s="112">
        <f>+VLOOKUP(A38,'AGOSTO 2021'!$A$7:$H$474,8,0)</f>
        <v>1030903897</v>
      </c>
      <c r="G38" s="203"/>
      <c r="H38" s="204"/>
      <c r="I38" s="205"/>
      <c r="J38" s="221"/>
      <c r="K38" s="221"/>
      <c r="L38" s="101"/>
    </row>
    <row r="39" spans="1:12" ht="12.75">
      <c r="A39" s="137" t="s">
        <v>77</v>
      </c>
      <c r="B39" s="216" t="s">
        <v>78</v>
      </c>
      <c r="C39" s="204"/>
      <c r="D39" s="11">
        <f>+VLOOKUP(A39,'AGOSTO 2022'!$A$7:$H$500,8,0)</f>
        <v>11992966.310000001</v>
      </c>
      <c r="E39" s="9"/>
      <c r="F39" s="112">
        <f>+VLOOKUP(A39,'AGOSTO 2021'!$A$7:$H$474,8,0)</f>
        <v>308617785.91000003</v>
      </c>
      <c r="G39" s="203"/>
      <c r="H39" s="212" t="s">
        <v>79</v>
      </c>
      <c r="I39" s="205"/>
      <c r="J39" s="219">
        <f>+J40</f>
        <v>5553950576.6299992</v>
      </c>
      <c r="K39" s="221"/>
      <c r="L39" s="96">
        <f>+L40</f>
        <v>14009832744.530001</v>
      </c>
    </row>
    <row r="40" spans="1:12" ht="12.75">
      <c r="A40" s="137" t="s">
        <v>80</v>
      </c>
      <c r="B40" s="216" t="s">
        <v>81</v>
      </c>
      <c r="C40" s="210"/>
      <c r="D40" s="11">
        <f>+VLOOKUP(A40,'AGOSTO 2022'!$A$7:$H$500,8,0)</f>
        <v>0</v>
      </c>
      <c r="E40" s="9"/>
      <c r="F40" s="112">
        <v>0</v>
      </c>
      <c r="G40" s="214" t="s">
        <v>82</v>
      </c>
      <c r="H40" s="213" t="s">
        <v>83</v>
      </c>
      <c r="I40" s="218"/>
      <c r="J40" s="219">
        <f>+J41+J43+J44+J42</f>
        <v>5553950576.6299992</v>
      </c>
      <c r="K40" s="93"/>
      <c r="L40" s="96">
        <f>L41+L42+L43</f>
        <v>14009832744.530001</v>
      </c>
    </row>
    <row r="41" spans="1:12" ht="12.75">
      <c r="A41" s="137" t="s">
        <v>84</v>
      </c>
      <c r="B41" s="216" t="s">
        <v>85</v>
      </c>
      <c r="C41" s="210"/>
      <c r="D41" s="11">
        <f>+VLOOKUP(A41,'AGOSTO 2022'!$A$7:$H$500,8,0)</f>
        <v>7347876584.9799995</v>
      </c>
      <c r="E41" s="9"/>
      <c r="F41" s="112">
        <f>+VLOOKUP(A41,'AGOSTO 2021'!$A$7:$H$474,8,0)</f>
        <v>6399186000.0100002</v>
      </c>
      <c r="G41" s="217" t="s">
        <v>86</v>
      </c>
      <c r="H41" s="216" t="s">
        <v>87</v>
      </c>
      <c r="I41" s="211"/>
      <c r="J41" s="11">
        <f>+VLOOKUP(G41,'AGOSTO 2022'!$A$7:$H$500,8,0)</f>
        <v>12771061542.1</v>
      </c>
      <c r="K41" s="93"/>
      <c r="L41" s="149">
        <f>+VLOOKUP(G41,'AGOSTO 2021'!$A$7:$H$475,8,0)</f>
        <v>12771061542.1</v>
      </c>
    </row>
    <row r="42" spans="1:12" ht="12.75">
      <c r="A42" s="137" t="s">
        <v>88</v>
      </c>
      <c r="B42" s="216" t="s">
        <v>89</v>
      </c>
      <c r="C42" s="210"/>
      <c r="D42" s="11">
        <f>+VLOOKUP(A42,'AGOSTO 2022'!$A$7:$H$500,8,0)</f>
        <v>586621815.59000003</v>
      </c>
      <c r="E42" s="9"/>
      <c r="F42" s="112">
        <f>+VLOOKUP(A42,'AGOSTO 2021'!$A$7:$H$474,8,0)</f>
        <v>221853967.44999999</v>
      </c>
      <c r="G42" s="203" t="s">
        <v>90</v>
      </c>
      <c r="H42" s="216" t="s">
        <v>91</v>
      </c>
      <c r="I42" s="211"/>
      <c r="J42" s="11">
        <f>+VLOOKUP(G42,'AGOSTO 2022'!$A$7:$H$500,8,0)</f>
        <v>2314755774.7199998</v>
      </c>
      <c r="K42" s="93"/>
      <c r="L42" s="149">
        <f>+VLOOKUP(G42,'AGOSTO 2021'!$A$7:$H$475,8,0)</f>
        <v>2802101834.2800002</v>
      </c>
    </row>
    <row r="43" spans="1:12" ht="12.75">
      <c r="A43" s="137" t="s">
        <v>92</v>
      </c>
      <c r="B43" s="216" t="s">
        <v>93</v>
      </c>
      <c r="C43" s="210"/>
      <c r="D43" s="11">
        <f>+VLOOKUP(A43,'AGOSTO 2022'!$A$7:$H$500,8,0)</f>
        <v>1554167698.6500001</v>
      </c>
      <c r="E43" s="9"/>
      <c r="F43" s="112">
        <f>+VLOOKUP(A43,'AGOSTO 2021'!$A$7:$H$474,8,0)</f>
        <v>1413116881.8099999</v>
      </c>
      <c r="G43" s="203"/>
      <c r="H43" s="216" t="s">
        <v>94</v>
      </c>
      <c r="I43" s="205"/>
      <c r="J43" s="11">
        <f>+'GCF-FOR10'!E45</f>
        <v>-9531866740.1900005</v>
      </c>
      <c r="K43" s="93"/>
      <c r="L43" s="149">
        <f>+'GCF-FOR10'!H45</f>
        <v>-1563330631.8500004</v>
      </c>
    </row>
    <row r="44" spans="1:12" ht="12.75">
      <c r="A44" s="137" t="s">
        <v>95</v>
      </c>
      <c r="B44" s="216" t="s">
        <v>96</v>
      </c>
      <c r="C44" s="210"/>
      <c r="D44" s="11">
        <f>+VLOOKUP(A44,'AGOSTO 2022'!$A$7:$H$500,8,0)</f>
        <v>242083976</v>
      </c>
      <c r="E44" s="9"/>
      <c r="F44" s="112">
        <f>+VLOOKUP(A44,'AGOSTO 2021'!$A$7:$H$474,8,0)</f>
        <v>242083976</v>
      </c>
      <c r="G44" s="203" t="s">
        <v>97</v>
      </c>
      <c r="H44" s="216" t="s">
        <v>98</v>
      </c>
      <c r="I44" s="211"/>
      <c r="J44" s="11">
        <f>+VLOOKUP(G44,'AGOSTO 2022'!$A$7:$H$328,8,0)</f>
        <v>0</v>
      </c>
      <c r="K44" s="93"/>
      <c r="L44" s="149">
        <v>0</v>
      </c>
    </row>
    <row r="45" spans="1:12" ht="25.5">
      <c r="A45" s="137" t="s">
        <v>99</v>
      </c>
      <c r="B45" s="216" t="s">
        <v>100</v>
      </c>
      <c r="C45" s="210"/>
      <c r="D45" s="11">
        <f>+VLOOKUP(A45,'AGOSTO 2022'!$A$7:$H$500,8,0)</f>
        <v>-2118483187.5999999</v>
      </c>
      <c r="E45" s="9"/>
      <c r="F45" s="112">
        <f>+VLOOKUP(A45,'AGOSTO 2021'!$A$7:$H$474,8,0)</f>
        <v>-1751869205.2</v>
      </c>
      <c r="G45" s="203"/>
      <c r="H45" s="212"/>
      <c r="I45" s="211"/>
      <c r="J45" s="93"/>
      <c r="K45" s="102"/>
      <c r="L45" s="91"/>
    </row>
    <row r="46" spans="1:12" ht="13.5" thickBot="1">
      <c r="A46" s="137" t="s">
        <v>101</v>
      </c>
      <c r="B46" s="220" t="s">
        <v>102</v>
      </c>
      <c r="C46" s="223"/>
      <c r="D46" s="11">
        <f>+VLOOKUP(A46,'AGOSTO 2022'!$A$7:$H$500,8,0)</f>
        <v>-353757467</v>
      </c>
      <c r="E46" s="9"/>
      <c r="F46" s="112">
        <f>+VLOOKUP(A46,'AGOSTO 2021'!$A$7:$H$474,8,0)</f>
        <v>-353757467</v>
      </c>
      <c r="G46" s="203"/>
      <c r="H46" s="212" t="s">
        <v>103</v>
      </c>
      <c r="I46" s="222"/>
      <c r="J46" s="99">
        <f>+J40</f>
        <v>5553950576.6299992</v>
      </c>
      <c r="K46" s="221"/>
      <c r="L46" s="100">
        <f>+L40</f>
        <v>14009832744.530001</v>
      </c>
    </row>
    <row r="47" spans="1:12" ht="13.5" thickTop="1">
      <c r="A47" s="134"/>
      <c r="B47" s="204"/>
      <c r="C47" s="223"/>
      <c r="D47" s="105"/>
      <c r="E47" s="9"/>
      <c r="F47" s="113"/>
      <c r="G47" s="203"/>
      <c r="H47" s="204"/>
      <c r="I47" s="205"/>
      <c r="J47" s="204"/>
      <c r="K47" s="204"/>
      <c r="L47" s="7"/>
    </row>
    <row r="48" spans="1:12" ht="12.75">
      <c r="A48" s="134"/>
      <c r="B48" s="224"/>
      <c r="C48" s="204"/>
      <c r="D48" s="221"/>
      <c r="E48" s="9"/>
      <c r="F48" s="113"/>
      <c r="G48" s="203"/>
      <c r="H48" s="225"/>
      <c r="I48" s="222"/>
      <c r="J48" s="103"/>
      <c r="K48" s="221"/>
      <c r="L48" s="104"/>
    </row>
    <row r="49" spans="1:15" ht="13.5" thickBot="1">
      <c r="A49" s="134"/>
      <c r="B49" s="212" t="s">
        <v>104</v>
      </c>
      <c r="C49" s="223"/>
      <c r="D49" s="99">
        <f>+D15+D32</f>
        <v>24451402717.870003</v>
      </c>
      <c r="E49" s="9"/>
      <c r="F49" s="99">
        <f>+F15+F32</f>
        <v>17637454990.52</v>
      </c>
      <c r="G49" s="203"/>
      <c r="H49" s="226" t="s">
        <v>105</v>
      </c>
      <c r="I49" s="205"/>
      <c r="J49" s="99">
        <f>+J36+J46</f>
        <v>24451402717.869995</v>
      </c>
      <c r="K49" s="105">
        <f>+D49-J49</f>
        <v>0</v>
      </c>
      <c r="L49" s="100">
        <f>+L36+L46</f>
        <v>17637454990.52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34"/>
      <c r="B50" s="227"/>
      <c r="C50" s="223"/>
      <c r="D50" s="106"/>
      <c r="E50" s="204"/>
      <c r="F50" s="113"/>
      <c r="G50" s="203"/>
      <c r="H50" s="226"/>
      <c r="I50" s="205"/>
      <c r="J50" s="106"/>
      <c r="K50" s="105"/>
      <c r="L50" s="101"/>
    </row>
    <row r="51" spans="1:15" ht="12.75">
      <c r="A51" s="134"/>
      <c r="B51" s="227"/>
      <c r="C51" s="223"/>
      <c r="D51" s="106"/>
      <c r="E51" s="204"/>
      <c r="F51" s="113"/>
      <c r="G51" s="203"/>
      <c r="H51" s="226"/>
      <c r="I51" s="205"/>
      <c r="J51" s="106"/>
      <c r="K51" s="105"/>
      <c r="L51" s="101"/>
    </row>
    <row r="52" spans="1:15" ht="12.75">
      <c r="A52" s="134" t="s">
        <v>106</v>
      </c>
      <c r="B52" s="213" t="s">
        <v>107</v>
      </c>
      <c r="C52" s="223"/>
      <c r="D52" s="106">
        <f>+D53+D55+D58</f>
        <v>0</v>
      </c>
      <c r="E52" s="228"/>
      <c r="F52" s="106">
        <f>+F53+F55+F58</f>
        <v>0</v>
      </c>
      <c r="G52" s="203" t="s">
        <v>108</v>
      </c>
      <c r="H52" s="213" t="s">
        <v>109</v>
      </c>
      <c r="I52" s="205"/>
      <c r="J52" s="106">
        <f>+J53+J56+J58</f>
        <v>0</v>
      </c>
      <c r="K52" s="105"/>
      <c r="L52" s="152">
        <f>+L53+L56+L58</f>
        <v>0</v>
      </c>
    </row>
    <row r="53" spans="1:15" ht="12.75">
      <c r="A53" s="134" t="s">
        <v>110</v>
      </c>
      <c r="B53" s="213" t="s">
        <v>111</v>
      </c>
      <c r="C53" s="209"/>
      <c r="D53" s="106">
        <f>+SUM(D54)</f>
        <v>347088385</v>
      </c>
      <c r="E53" s="204"/>
      <c r="F53" s="106">
        <f>F54</f>
        <v>347088385</v>
      </c>
      <c r="G53" s="203" t="s">
        <v>112</v>
      </c>
      <c r="H53" s="213" t="s">
        <v>113</v>
      </c>
      <c r="I53" s="218"/>
      <c r="J53" s="219">
        <f>+J54+J55</f>
        <v>35060631571.209999</v>
      </c>
      <c r="K53" s="105"/>
      <c r="L53" s="96">
        <f>L54+L55</f>
        <v>544807110281.84998</v>
      </c>
    </row>
    <row r="54" spans="1:15" ht="15.75" customHeight="1">
      <c r="A54" s="134" t="s">
        <v>114</v>
      </c>
      <c r="B54" s="216" t="s">
        <v>115</v>
      </c>
      <c r="C54" s="223"/>
      <c r="D54" s="11">
        <f>+VLOOKUP(A54,'AGOSTO 2022'!$A$7:$H$500,8,0)</f>
        <v>347088385</v>
      </c>
      <c r="E54" s="204"/>
      <c r="F54" s="112">
        <f>+VLOOKUP(A54,'AGOSTO 2021'!$A$7:$H$477,8,0)</f>
        <v>347088385</v>
      </c>
      <c r="G54" s="203" t="s">
        <v>116</v>
      </c>
      <c r="H54" s="216" t="s">
        <v>117</v>
      </c>
      <c r="I54" s="205"/>
      <c r="J54" s="11">
        <f>+VLOOKUP(G54,'AGOSTO 2022'!$A$7:$H$550,8,0)</f>
        <v>35039244567</v>
      </c>
      <c r="K54" s="105"/>
      <c r="L54" s="149">
        <f>+VLOOKUP(G54,'AGOSTO 2021'!$A$7:$H$477,8,0)</f>
        <v>544796773326</v>
      </c>
    </row>
    <row r="55" spans="1:15" ht="12.75">
      <c r="A55" s="134" t="s">
        <v>118</v>
      </c>
      <c r="B55" s="213" t="s">
        <v>119</v>
      </c>
      <c r="C55" s="204"/>
      <c r="D55" s="106">
        <f>+SUM(D56:D57)</f>
        <v>7291355634.8999996</v>
      </c>
      <c r="E55" s="128"/>
      <c r="F55" s="106">
        <f>F56+F57</f>
        <v>733566448.89999998</v>
      </c>
      <c r="G55" s="203" t="s">
        <v>120</v>
      </c>
      <c r="H55" s="216" t="s">
        <v>121</v>
      </c>
      <c r="I55" s="205"/>
      <c r="J55" s="11">
        <f>+VLOOKUP(G55,'AGOSTO 2022'!$A$7:$H$550,8,0)</f>
        <v>21387004.210000001</v>
      </c>
      <c r="K55" s="105"/>
      <c r="L55" s="149">
        <f>+VLOOKUP(G55,'AGOSTO 2021'!$A$7:$H$477,8,0)</f>
        <v>10336955.85</v>
      </c>
    </row>
    <row r="56" spans="1:15" ht="12.75">
      <c r="A56" s="134" t="s">
        <v>122</v>
      </c>
      <c r="B56" s="216" t="s">
        <v>123</v>
      </c>
      <c r="C56" s="223"/>
      <c r="D56" s="11">
        <f>+VLOOKUP(A56,'AGOSTO 2022'!$A$7:$H$500,8,0)</f>
        <v>40825599</v>
      </c>
      <c r="E56" s="204"/>
      <c r="F56" s="112">
        <f>+VLOOKUP(A56,'AGOSTO 2021'!$A$7:$H$477,8,0)</f>
        <v>35025440</v>
      </c>
      <c r="G56" s="203" t="s">
        <v>124</v>
      </c>
      <c r="H56" s="213" t="s">
        <v>125</v>
      </c>
      <c r="I56" s="218"/>
      <c r="J56" s="219">
        <f>+J57</f>
        <v>1568714125</v>
      </c>
      <c r="K56" s="105"/>
      <c r="L56" s="96">
        <f>L57</f>
        <v>1338186070.3699999</v>
      </c>
    </row>
    <row r="57" spans="1:15" ht="12.75">
      <c r="A57" s="134" t="s">
        <v>126</v>
      </c>
      <c r="B57" s="216" t="s">
        <v>127</v>
      </c>
      <c r="C57" s="204"/>
      <c r="D57" s="11">
        <f>+VLOOKUP(A57,'AGOSTO 2022'!$A$7:$H$500,8,0)</f>
        <v>7250530035.8999996</v>
      </c>
      <c r="E57" s="204"/>
      <c r="F57" s="112">
        <f>+VLOOKUP(A57,'AGOSTO 2021'!$A$7:$H$477,8,0)</f>
        <v>698541008.89999998</v>
      </c>
      <c r="G57" s="203" t="s">
        <v>128</v>
      </c>
      <c r="H57" s="216" t="s">
        <v>129</v>
      </c>
      <c r="I57" s="205"/>
      <c r="J57" s="11">
        <f>+VLOOKUP(G57,'AGOSTO 2022'!$A$7:$H$550,8,0)</f>
        <v>1568714125</v>
      </c>
      <c r="K57" s="105"/>
      <c r="L57" s="149">
        <f>+VLOOKUP(G57,'AGOSTO 2021'!$A$7:$H$477,8,0)</f>
        <v>1338186070.3699999</v>
      </c>
    </row>
    <row r="58" spans="1:15" ht="12.75">
      <c r="A58" s="134" t="s">
        <v>130</v>
      </c>
      <c r="B58" s="213" t="s">
        <v>131</v>
      </c>
      <c r="C58" s="210"/>
      <c r="D58" s="106">
        <f>+SUM(D59:D60)</f>
        <v>-7638444019.8999996</v>
      </c>
      <c r="E58" s="204"/>
      <c r="F58" s="106">
        <f>+F59+F60</f>
        <v>-1080654833.9000001</v>
      </c>
      <c r="G58" s="203" t="s">
        <v>132</v>
      </c>
      <c r="H58" s="213" t="s">
        <v>133</v>
      </c>
      <c r="I58" s="218"/>
      <c r="J58" s="219">
        <f>+J59+J60</f>
        <v>-36629345696.209999</v>
      </c>
      <c r="K58" s="221"/>
      <c r="L58" s="96">
        <f>L59+L60</f>
        <v>-546145296352.21997</v>
      </c>
    </row>
    <row r="59" spans="1:15" ht="12.75">
      <c r="A59" s="134" t="s">
        <v>134</v>
      </c>
      <c r="B59" s="216" t="s">
        <v>135</v>
      </c>
      <c r="C59" s="223"/>
      <c r="D59" s="11">
        <f>+VLOOKUP(A59,'AGOSTO 2022'!$A$7:$H$500,8,0)</f>
        <v>-347088385</v>
      </c>
      <c r="E59" s="204"/>
      <c r="F59" s="112">
        <f>+VLOOKUP(A59,'AGOSTO 2021'!$A$7:$H$477,8,0)</f>
        <v>-347088385</v>
      </c>
      <c r="G59" s="203" t="s">
        <v>136</v>
      </c>
      <c r="H59" s="216" t="s">
        <v>137</v>
      </c>
      <c r="I59" s="205"/>
      <c r="J59" s="11">
        <f>+VLOOKUP(G59,'AGOSTO 2022'!$A$7:$H$550,8,0)</f>
        <v>-35060631571.209999</v>
      </c>
      <c r="K59" s="221"/>
      <c r="L59" s="149">
        <f>+VLOOKUP(G59,'AGOSTO 2021'!$A$7:$H$477,8,0)</f>
        <v>-544807110281.84998</v>
      </c>
    </row>
    <row r="60" spans="1:15" ht="12.75">
      <c r="A60" s="134" t="s">
        <v>138</v>
      </c>
      <c r="B60" s="216" t="s">
        <v>139</v>
      </c>
      <c r="C60" s="204"/>
      <c r="D60" s="11">
        <f>+VLOOKUP(A60,'AGOSTO 2022'!$A$7:$H$500,8,0)</f>
        <v>-7291355634.8999996</v>
      </c>
      <c r="E60" s="204"/>
      <c r="F60" s="112">
        <f>+VLOOKUP(A60,'AGOSTO 2021'!$A$7:$H$477,8,0)</f>
        <v>-733566448.89999998</v>
      </c>
      <c r="G60" s="203" t="s">
        <v>140</v>
      </c>
      <c r="H60" s="216" t="s">
        <v>141</v>
      </c>
      <c r="I60" s="205"/>
      <c r="J60" s="11">
        <f>+VLOOKUP(G60,'AGOSTO 2022'!$A$7:$H$550,8,0)</f>
        <v>-1568714125</v>
      </c>
      <c r="K60" s="221"/>
      <c r="L60" s="149">
        <f>+VLOOKUP(G60,'AGOSTO 2021'!$A$7:$H$481,8,0)</f>
        <v>-1338186070.3699999</v>
      </c>
    </row>
    <row r="61" spans="1:15" ht="12.75">
      <c r="A61" s="134"/>
      <c r="B61" s="204"/>
      <c r="C61" s="204"/>
      <c r="D61" s="121"/>
      <c r="E61" s="84"/>
      <c r="F61" s="115"/>
      <c r="G61" s="217"/>
      <c r="H61" s="216"/>
      <c r="I61" s="205"/>
      <c r="J61" s="11"/>
      <c r="K61" s="204"/>
      <c r="L61" s="27"/>
    </row>
    <row r="62" spans="1:15" ht="12.75">
      <c r="A62" s="134"/>
      <c r="B62" s="204"/>
      <c r="C62" s="204"/>
      <c r="D62" s="221"/>
      <c r="E62" s="229"/>
      <c r="F62" s="230"/>
      <c r="G62" s="217"/>
      <c r="H62" s="216"/>
      <c r="I62" s="205"/>
      <c r="J62" s="11"/>
      <c r="K62" s="204"/>
      <c r="L62" s="27"/>
    </row>
    <row r="63" spans="1:15" ht="12">
      <c r="A63" s="134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3"/>
    </row>
    <row r="64" spans="1:15" ht="12.75">
      <c r="A64" s="134"/>
      <c r="B64" s="204"/>
      <c r="C64" s="204"/>
      <c r="D64" s="221"/>
      <c r="E64" s="204"/>
      <c r="F64" s="231"/>
      <c r="G64" s="217"/>
      <c r="H64" s="216"/>
      <c r="I64" s="205"/>
      <c r="J64" s="11"/>
      <c r="K64" s="204"/>
      <c r="L64" s="27"/>
    </row>
    <row r="65" spans="1:13">
      <c r="A65" s="134"/>
      <c r="B65" s="204"/>
      <c r="C65" s="204"/>
      <c r="D65" s="121"/>
      <c r="E65" s="84"/>
      <c r="F65" s="115"/>
      <c r="G65" s="203"/>
      <c r="H65" s="204"/>
      <c r="I65" s="205"/>
      <c r="J65" s="204"/>
      <c r="K65" s="204"/>
      <c r="L65" s="7"/>
    </row>
    <row r="66" spans="1:13" ht="12.75">
      <c r="A66" s="134"/>
      <c r="B66" s="204"/>
      <c r="C66" s="204"/>
      <c r="D66" s="221"/>
      <c r="E66" s="204"/>
      <c r="F66" s="231"/>
      <c r="G66" s="217"/>
      <c r="H66" s="216"/>
      <c r="I66" s="205"/>
      <c r="J66" s="11"/>
      <c r="K66" s="204"/>
      <c r="L66" s="27"/>
    </row>
    <row r="67" spans="1:13">
      <c r="A67" s="134"/>
      <c r="B67" s="204"/>
      <c r="C67" s="204"/>
      <c r="D67" s="121"/>
      <c r="E67" s="84"/>
      <c r="F67" s="115"/>
      <c r="G67" s="203"/>
      <c r="H67" s="204"/>
      <c r="I67" s="205"/>
      <c r="J67" s="204"/>
      <c r="K67" s="204"/>
      <c r="L67" s="7"/>
    </row>
    <row r="68" spans="1:13" ht="15">
      <c r="A68" s="134"/>
      <c r="B68" s="204"/>
      <c r="C68" s="204"/>
      <c r="D68" s="221"/>
      <c r="E68" s="232"/>
      <c r="F68" s="233"/>
      <c r="G68" s="217"/>
      <c r="H68" s="216"/>
      <c r="I68" s="205"/>
      <c r="J68" s="11"/>
      <c r="K68" s="204"/>
      <c r="L68" s="7"/>
      <c r="M68" s="15"/>
    </row>
    <row r="69" spans="1:13" s="15" customFormat="1" ht="12.6" customHeight="1">
      <c r="A69" s="134"/>
      <c r="B69" s="234" t="s">
        <v>142</v>
      </c>
      <c r="C69" s="235"/>
      <c r="D69" s="233"/>
      <c r="E69" s="232"/>
      <c r="F69" s="233"/>
      <c r="G69" s="236"/>
      <c r="H69" s="234" t="s">
        <v>143</v>
      </c>
      <c r="I69" s="237"/>
      <c r="J69" s="235"/>
      <c r="K69" s="232"/>
      <c r="L69" s="16"/>
    </row>
    <row r="70" spans="1:13" s="15" customFormat="1" ht="12.6" customHeight="1">
      <c r="A70" s="134"/>
      <c r="B70" s="234" t="s">
        <v>144</v>
      </c>
      <c r="C70" s="235"/>
      <c r="D70" s="233"/>
      <c r="E70" s="232"/>
      <c r="F70" s="233"/>
      <c r="G70" s="236"/>
      <c r="H70" s="234" t="s">
        <v>145</v>
      </c>
      <c r="I70" s="237"/>
      <c r="J70" s="235"/>
      <c r="K70" s="232"/>
      <c r="L70" s="16"/>
    </row>
    <row r="71" spans="1:13" s="15" customFormat="1" ht="12.6" customHeight="1">
      <c r="A71" s="134"/>
      <c r="B71" s="238"/>
      <c r="C71" s="239"/>
      <c r="D71" s="233"/>
      <c r="E71" s="232"/>
      <c r="F71" s="233"/>
      <c r="G71" s="236"/>
      <c r="H71" s="234" t="s">
        <v>146</v>
      </c>
      <c r="I71" s="237"/>
      <c r="J71" s="235"/>
      <c r="K71" s="232"/>
      <c r="L71" s="16"/>
    </row>
    <row r="72" spans="1:13" s="15" customFormat="1" ht="12.6" customHeight="1">
      <c r="A72" s="134"/>
      <c r="B72" s="238"/>
      <c r="C72" s="239"/>
      <c r="D72" s="233"/>
      <c r="E72" s="232"/>
      <c r="F72" s="233"/>
      <c r="G72" s="236"/>
      <c r="H72" s="232" t="s">
        <v>147</v>
      </c>
      <c r="I72" s="237"/>
      <c r="J72" s="239"/>
      <c r="K72" s="240"/>
      <c r="L72" s="16"/>
    </row>
    <row r="73" spans="1:13" s="15" customFormat="1" ht="12.6" customHeight="1" thickBot="1">
      <c r="A73" s="153"/>
      <c r="B73" s="85"/>
      <c r="C73" s="86"/>
      <c r="D73" s="123"/>
      <c r="E73" s="79"/>
      <c r="F73" s="117"/>
      <c r="G73" s="142"/>
      <c r="H73" s="87"/>
      <c r="I73" s="88"/>
      <c r="J73" s="86"/>
      <c r="K73" s="89"/>
      <c r="L73" s="90"/>
      <c r="M73" s="3"/>
    </row>
    <row r="74" spans="1:13" ht="26.25" customHeight="1" thickBot="1">
      <c r="A74" s="138" t="s">
        <v>148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80"/>
    </row>
    <row r="75" spans="1:13" s="80" customFormat="1" ht="16.5" customHeight="1" thickBot="1">
      <c r="A75" s="178" t="s">
        <v>149</v>
      </c>
      <c r="B75" s="4"/>
      <c r="C75" s="4"/>
      <c r="D75" s="154"/>
      <c r="E75" s="4"/>
      <c r="F75" s="155"/>
      <c r="G75" s="156"/>
      <c r="H75" s="4"/>
      <c r="I75" s="157"/>
      <c r="J75" s="4"/>
      <c r="K75" s="4"/>
      <c r="L75" s="158"/>
      <c r="M75" s="3"/>
    </row>
    <row r="76" spans="1:13">
      <c r="A76" s="139"/>
      <c r="E76" s="3"/>
      <c r="F76" s="114"/>
    </row>
    <row r="77" spans="1:13">
      <c r="A77" s="139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4"/>
  <sheetViews>
    <sheetView topLeftCell="A7" workbookViewId="0">
      <selection activeCell="K18" sqref="K18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319"/>
      <c r="B1" s="29" t="s">
        <v>0</v>
      </c>
      <c r="C1" s="321" t="s">
        <v>1</v>
      </c>
      <c r="D1" s="322"/>
      <c r="E1" s="322"/>
      <c r="F1" s="323"/>
      <c r="G1" s="324" t="s">
        <v>150</v>
      </c>
      <c r="H1" s="325"/>
      <c r="I1" s="30" t="s">
        <v>151</v>
      </c>
    </row>
    <row r="2" spans="1:9" s="31" customFormat="1" ht="29.25" customHeight="1" thickBot="1">
      <c r="A2" s="320"/>
      <c r="B2" s="32" t="s">
        <v>4</v>
      </c>
      <c r="C2" s="326" t="s">
        <v>152</v>
      </c>
      <c r="D2" s="327"/>
      <c r="E2" s="327"/>
      <c r="F2" s="328"/>
      <c r="G2" s="329" t="s">
        <v>153</v>
      </c>
      <c r="H2" s="330"/>
      <c r="I2" s="33" t="s">
        <v>7</v>
      </c>
    </row>
    <row r="3" spans="1:9">
      <c r="A3" s="34"/>
      <c r="E3" s="36"/>
      <c r="H3" s="37"/>
      <c r="I3" s="38"/>
    </row>
    <row r="4" spans="1:9" ht="12.75">
      <c r="A4" s="331" t="s">
        <v>8</v>
      </c>
      <c r="B4" s="332"/>
      <c r="C4" s="332"/>
      <c r="D4" s="332"/>
      <c r="E4" s="332"/>
      <c r="F4" s="332"/>
      <c r="G4" s="332"/>
      <c r="H4" s="332"/>
      <c r="I4" s="333"/>
    </row>
    <row r="5" spans="1:9">
      <c r="A5" s="311" t="s">
        <v>154</v>
      </c>
      <c r="B5" s="312"/>
      <c r="C5" s="312"/>
      <c r="D5" s="312"/>
      <c r="E5" s="312"/>
      <c r="F5" s="312"/>
      <c r="G5" s="312"/>
      <c r="H5" s="312"/>
      <c r="I5" s="313"/>
    </row>
    <row r="6" spans="1:9">
      <c r="A6" s="39"/>
      <c r="B6" s="159"/>
      <c r="C6" s="159"/>
      <c r="D6" s="159"/>
      <c r="E6" s="40"/>
      <c r="F6" s="159"/>
      <c r="G6" s="159"/>
      <c r="H6" s="159"/>
      <c r="I6" s="146"/>
    </row>
    <row r="7" spans="1:9">
      <c r="A7" s="39"/>
      <c r="B7" s="159"/>
      <c r="C7" s="159"/>
      <c r="D7" s="159"/>
      <c r="E7" s="40"/>
      <c r="F7" s="159"/>
      <c r="G7" s="159"/>
      <c r="H7" s="159"/>
      <c r="I7" s="146"/>
    </row>
    <row r="8" spans="1:9">
      <c r="A8" s="39"/>
      <c r="B8" s="159"/>
      <c r="C8" s="159"/>
      <c r="D8" s="159"/>
      <c r="E8" s="40"/>
      <c r="F8" s="159"/>
      <c r="G8" s="159"/>
      <c r="H8" s="159"/>
      <c r="I8" s="146"/>
    </row>
    <row r="9" spans="1:9">
      <c r="A9" s="39"/>
      <c r="B9" s="159"/>
      <c r="C9" s="159"/>
      <c r="D9" s="159"/>
      <c r="E9" s="40"/>
      <c r="F9" s="159"/>
      <c r="G9" s="159"/>
      <c r="H9" s="159"/>
      <c r="I9" s="146"/>
    </row>
    <row r="10" spans="1:9" s="44" customFormat="1" ht="12.75">
      <c r="A10" s="41"/>
      <c r="B10" s="160" t="s">
        <v>155</v>
      </c>
      <c r="C10" s="160"/>
      <c r="D10" s="161"/>
      <c r="E10" s="42" t="s">
        <v>830</v>
      </c>
      <c r="F10" s="161"/>
      <c r="G10" s="161"/>
      <c r="H10" s="162" t="s">
        <v>831</v>
      </c>
      <c r="I10" s="43"/>
    </row>
    <row r="11" spans="1:9" s="48" customFormat="1" ht="12.75">
      <c r="A11" s="45"/>
      <c r="B11" s="163"/>
      <c r="C11" s="160"/>
      <c r="D11" s="161"/>
      <c r="E11" s="46"/>
      <c r="F11" s="161"/>
      <c r="G11" s="161"/>
      <c r="H11" s="159"/>
      <c r="I11" s="47"/>
    </row>
    <row r="12" spans="1:9" ht="12.75">
      <c r="A12" s="49"/>
      <c r="B12" s="164"/>
      <c r="C12" s="165"/>
      <c r="E12" s="50"/>
      <c r="F12" s="166"/>
      <c r="G12" s="166"/>
      <c r="H12" s="167"/>
      <c r="I12" s="38"/>
    </row>
    <row r="13" spans="1:9" s="52" customFormat="1" ht="13.5" thickBot="1">
      <c r="A13" s="51" t="s">
        <v>156</v>
      </c>
      <c r="B13" s="144" t="s">
        <v>157</v>
      </c>
      <c r="C13" s="168"/>
      <c r="E13" s="193">
        <f>+E15+E19</f>
        <v>12294305370.559999</v>
      </c>
      <c r="F13" s="169"/>
      <c r="G13" s="169"/>
      <c r="H13" s="193">
        <f>+H15+H19</f>
        <v>10994851159</v>
      </c>
      <c r="I13" s="55"/>
    </row>
    <row r="14" spans="1:9" s="52" customFormat="1" ht="12.75">
      <c r="A14" s="51"/>
      <c r="B14" s="144"/>
      <c r="C14" s="168"/>
      <c r="E14" s="192"/>
      <c r="F14" s="169"/>
      <c r="G14" s="169"/>
      <c r="H14" s="192"/>
      <c r="I14" s="55"/>
    </row>
    <row r="15" spans="1:9" s="52" customFormat="1" ht="12.75">
      <c r="A15" s="51" t="s">
        <v>158</v>
      </c>
      <c r="B15" s="144" t="s">
        <v>159</v>
      </c>
      <c r="C15" s="168"/>
      <c r="E15" s="54">
        <f>+E16+E17</f>
        <v>11444267145.5</v>
      </c>
      <c r="F15" s="169"/>
      <c r="G15" s="169"/>
      <c r="H15" s="54">
        <f>+H16+H17</f>
        <v>10425386174.1</v>
      </c>
      <c r="I15" s="55"/>
    </row>
    <row r="16" spans="1:9" ht="12.75">
      <c r="A16" s="56" t="s">
        <v>160</v>
      </c>
      <c r="B16" s="145" t="s">
        <v>161</v>
      </c>
      <c r="C16" s="168"/>
      <c r="E16" s="11">
        <f>+VLOOKUP(A16,'AGOSTO 2022'!$A$196:$H$500,6,0)</f>
        <v>11456658130.5</v>
      </c>
      <c r="F16" s="167"/>
      <c r="G16" s="167"/>
      <c r="H16" s="57">
        <f>+VLOOKUP(A16,'AGOSTO 2021'!$A$7:$H$475,6,0)</f>
        <v>10425386174.1</v>
      </c>
      <c r="I16" s="38"/>
    </row>
    <row r="17" spans="1:9" ht="12.75">
      <c r="A17" s="58" t="s">
        <v>162</v>
      </c>
      <c r="B17" s="145" t="s">
        <v>163</v>
      </c>
      <c r="C17" s="168"/>
      <c r="E17" s="11">
        <f>+VLOOKUP(A17,'AGOSTO 2022'!$A$196:$H$500,6,0)</f>
        <v>-12390985</v>
      </c>
      <c r="F17" s="167"/>
      <c r="G17" s="167"/>
      <c r="H17" s="57">
        <v>0</v>
      </c>
      <c r="I17" s="38"/>
    </row>
    <row r="18" spans="1:9" ht="12.75">
      <c r="A18" s="56"/>
      <c r="B18" s="145"/>
      <c r="C18" s="168"/>
      <c r="E18" s="57"/>
      <c r="F18" s="167"/>
      <c r="G18" s="167"/>
      <c r="H18" s="57"/>
      <c r="I18" s="38"/>
    </row>
    <row r="19" spans="1:9" s="52" customFormat="1" ht="12.75">
      <c r="A19" s="51" t="s">
        <v>164</v>
      </c>
      <c r="B19" s="144" t="s">
        <v>165</v>
      </c>
      <c r="C19" s="168"/>
      <c r="E19" s="54">
        <f>+E20+E21+E22</f>
        <v>850038225.05999994</v>
      </c>
      <c r="F19" s="169"/>
      <c r="G19" s="169"/>
      <c r="H19" s="54">
        <f>+H20+H21+H22</f>
        <v>569464984.89999998</v>
      </c>
      <c r="I19" s="55"/>
    </row>
    <row r="20" spans="1:9" ht="12.75">
      <c r="A20" s="56" t="s">
        <v>166</v>
      </c>
      <c r="B20" s="145" t="s">
        <v>167</v>
      </c>
      <c r="C20" s="168"/>
      <c r="E20" s="11">
        <f>+VLOOKUP(A20,'AGOSTO 2022'!$A$196:$H$500,6,0)</f>
        <v>486059277</v>
      </c>
      <c r="F20" s="167"/>
      <c r="G20" s="167"/>
      <c r="H20" s="57">
        <f>+VLOOKUP(A20,'AGOSTO 2021'!$A$7:$H$475,6,0)</f>
        <v>435074197.89999998</v>
      </c>
      <c r="I20" s="38"/>
    </row>
    <row r="21" spans="1:9" ht="12.75">
      <c r="A21" s="59" t="s">
        <v>168</v>
      </c>
      <c r="B21" s="164" t="s">
        <v>169</v>
      </c>
      <c r="C21" s="168"/>
      <c r="E21" s="11">
        <f>+VLOOKUP(A21,'AGOSTO 2022'!$A$196:$H$500,6,0)</f>
        <v>227896259.38999999</v>
      </c>
      <c r="F21" s="167"/>
      <c r="G21" s="167"/>
      <c r="H21" s="57">
        <f>+VLOOKUP(A21,'AGOSTO 2021'!$A$7:$H$475,6,0)</f>
        <v>121092668</v>
      </c>
      <c r="I21" s="38"/>
    </row>
    <row r="22" spans="1:9" ht="12.75">
      <c r="A22" s="59" t="s">
        <v>170</v>
      </c>
      <c r="B22" s="164" t="s">
        <v>171</v>
      </c>
      <c r="C22" s="168"/>
      <c r="E22" s="11">
        <f>+VLOOKUP(A22,'AGOSTO 2022'!$A$196:$H$500,6,0)</f>
        <v>136082688.66999999</v>
      </c>
      <c r="F22" s="167"/>
      <c r="G22" s="167"/>
      <c r="H22" s="57">
        <f>+VLOOKUP(A22,'AGOSTO 2021'!$A$7:$H$475,6,0)</f>
        <v>13298119</v>
      </c>
      <c r="I22" s="38"/>
    </row>
    <row r="23" spans="1:9" ht="12.75">
      <c r="A23" s="59"/>
      <c r="B23" s="170"/>
      <c r="C23" s="168"/>
      <c r="E23" s="50"/>
      <c r="F23" s="167"/>
      <c r="G23" s="167"/>
      <c r="H23" s="50"/>
      <c r="I23" s="38"/>
    </row>
    <row r="24" spans="1:9" s="52" customFormat="1" ht="13.5" thickBot="1">
      <c r="A24" s="51" t="s">
        <v>172</v>
      </c>
      <c r="B24" s="144" t="s">
        <v>173</v>
      </c>
      <c r="C24" s="168"/>
      <c r="E24" s="53">
        <f>+E25+E34+E40</f>
        <v>21826172110.75</v>
      </c>
      <c r="F24" s="169"/>
      <c r="G24" s="169"/>
      <c r="H24" s="53">
        <f>+H25+H34+H40</f>
        <v>12558181790.85</v>
      </c>
      <c r="I24" s="55"/>
    </row>
    <row r="25" spans="1:9" s="52" customFormat="1" ht="12.75">
      <c r="A25" s="51" t="s">
        <v>174</v>
      </c>
      <c r="B25" s="144" t="s">
        <v>175</v>
      </c>
      <c r="C25" s="168"/>
      <c r="E25" s="54">
        <f>SUM(E26:E32)</f>
        <v>13376735754.32</v>
      </c>
      <c r="F25" s="169"/>
      <c r="G25" s="169"/>
      <c r="H25" s="54">
        <f>SUM(H26:H32)</f>
        <v>11996985250.85</v>
      </c>
      <c r="I25" s="55"/>
    </row>
    <row r="26" spans="1:9" ht="12.75">
      <c r="A26" s="56" t="s">
        <v>176</v>
      </c>
      <c r="B26" s="145" t="s">
        <v>177</v>
      </c>
      <c r="C26" s="168"/>
      <c r="E26" s="11">
        <f>+VLOOKUP(A26,'AGOSTO 2022'!$A$196:$H$500,6,0)</f>
        <v>4549150898.29</v>
      </c>
      <c r="F26" s="169"/>
      <c r="G26" s="169"/>
      <c r="H26" s="57">
        <f>+VLOOKUP(A26,'AGOSTO 2021'!$A$7:$H$475,6,0)</f>
        <v>3984057444</v>
      </c>
      <c r="I26" s="38"/>
    </row>
    <row r="27" spans="1:9" ht="12.75">
      <c r="A27" s="56" t="s">
        <v>178</v>
      </c>
      <c r="B27" s="145" t="s">
        <v>179</v>
      </c>
      <c r="C27" s="168"/>
      <c r="E27" s="11">
        <f>+VLOOKUP(A27,'AGOSTO 2022'!$A$196:$H$500,6,0)</f>
        <v>1161790300</v>
      </c>
      <c r="F27" s="167"/>
      <c r="G27" s="167"/>
      <c r="H27" s="57">
        <f>+VLOOKUP(A27,'AGOSTO 2021'!$A$7:$H$475,6,0)</f>
        <v>1027787500</v>
      </c>
      <c r="I27" s="38"/>
    </row>
    <row r="28" spans="1:9" ht="12.75">
      <c r="A28" s="56" t="s">
        <v>180</v>
      </c>
      <c r="B28" s="145" t="s">
        <v>181</v>
      </c>
      <c r="C28" s="168"/>
      <c r="E28" s="11">
        <f>+VLOOKUP(A28,'AGOSTO 2022'!$A$196:$H$500,6,0)</f>
        <v>248458200</v>
      </c>
      <c r="F28" s="167"/>
      <c r="G28" s="167"/>
      <c r="H28" s="57">
        <f>+VLOOKUP(A28,'AGOSTO 2021'!$A$7:$H$475,6,0)</f>
        <v>220387100</v>
      </c>
      <c r="I28" s="38"/>
    </row>
    <row r="29" spans="1:9" ht="12.75">
      <c r="A29" s="56" t="s">
        <v>182</v>
      </c>
      <c r="B29" s="145" t="s">
        <v>183</v>
      </c>
      <c r="C29" s="168"/>
      <c r="E29" s="11">
        <f>+VLOOKUP(A29,'AGOSTO 2022'!$A$196:$H$500,6,0)</f>
        <v>1553508916.04</v>
      </c>
      <c r="F29" s="169"/>
      <c r="G29" s="169"/>
      <c r="H29" s="57">
        <f>+VLOOKUP(A29,'AGOSTO 2021'!$A$7:$H$475,6,0)</f>
        <v>1319606748</v>
      </c>
      <c r="I29" s="38"/>
    </row>
    <row r="30" spans="1:9" ht="12.75">
      <c r="A30" s="56" t="s">
        <v>184</v>
      </c>
      <c r="B30" s="145" t="s">
        <v>185</v>
      </c>
      <c r="C30" s="168"/>
      <c r="E30" s="11">
        <f>+VLOOKUP(A30,'AGOSTO 2022'!$A$196:$H$500,6,0)</f>
        <v>17763091</v>
      </c>
      <c r="F30" s="167"/>
      <c r="G30" s="167"/>
      <c r="H30" s="57">
        <f>+VLOOKUP(A30,'AGOSTO 2021'!$A$7:$H$475,6,0)</f>
        <v>7549467</v>
      </c>
      <c r="I30" s="38"/>
    </row>
    <row r="31" spans="1:9" ht="12.75">
      <c r="A31" s="56" t="s">
        <v>186</v>
      </c>
      <c r="B31" s="145" t="s">
        <v>187</v>
      </c>
      <c r="C31" s="168"/>
      <c r="E31" s="11">
        <f>+VLOOKUP(A31,'AGOSTO 2022'!$A$196:$H$500,6,0)</f>
        <v>5800173348.9899998</v>
      </c>
      <c r="F31" s="167"/>
      <c r="G31" s="167"/>
      <c r="H31" s="57">
        <f>+VLOOKUP(A31,'AGOSTO 2021'!$A$7:$H$475,6,0)</f>
        <v>5389105991.8500004</v>
      </c>
      <c r="I31" s="38"/>
    </row>
    <row r="32" spans="1:9" ht="12.75">
      <c r="A32" s="56" t="s">
        <v>188</v>
      </c>
      <c r="B32" s="145" t="s">
        <v>189</v>
      </c>
      <c r="C32" s="168"/>
      <c r="E32" s="11">
        <f>+VLOOKUP(A32,'AGOSTO 2022'!$A$196:$H$500,6,0)</f>
        <v>45891000</v>
      </c>
      <c r="F32" s="167"/>
      <c r="G32" s="167"/>
      <c r="H32" s="57">
        <f>+VLOOKUP(A32,'AGOSTO 2021'!$A$7:$H$475,6,0)</f>
        <v>48491000</v>
      </c>
      <c r="I32" s="38"/>
    </row>
    <row r="33" spans="1:12" ht="12.75">
      <c r="A33" s="56"/>
      <c r="B33" s="145"/>
      <c r="C33" s="168"/>
      <c r="E33" s="60"/>
      <c r="F33" s="167"/>
      <c r="G33" s="167"/>
      <c r="H33" s="60"/>
      <c r="I33" s="38"/>
    </row>
    <row r="34" spans="1:12" s="52" customFormat="1" ht="25.5">
      <c r="A34" s="56" t="s">
        <v>190</v>
      </c>
      <c r="B34" s="144" t="s">
        <v>191</v>
      </c>
      <c r="C34" s="168"/>
      <c r="E34" s="61">
        <f>SUM(E35:E38)</f>
        <v>8428522482.4099998</v>
      </c>
      <c r="F34" s="169"/>
      <c r="G34" s="169" t="s">
        <v>192</v>
      </c>
      <c r="H34" s="61">
        <f>SUM(H35:H38)</f>
        <v>539351536</v>
      </c>
      <c r="I34" s="55"/>
    </row>
    <row r="35" spans="1:12" ht="12.75">
      <c r="A35" s="56"/>
      <c r="B35" s="145" t="s">
        <v>193</v>
      </c>
      <c r="C35" s="168"/>
      <c r="D35" s="52"/>
      <c r="E35" s="11">
        <v>0</v>
      </c>
      <c r="F35" s="169"/>
      <c r="G35" s="169"/>
      <c r="H35" s="57">
        <v>0</v>
      </c>
      <c r="I35" s="55"/>
    </row>
    <row r="36" spans="1:12" ht="12.75">
      <c r="A36" s="56" t="s">
        <v>194</v>
      </c>
      <c r="B36" s="145" t="s">
        <v>195</v>
      </c>
      <c r="C36" s="168"/>
      <c r="E36" s="11">
        <f>+VLOOKUP(A36,'AGOSTO 2022'!$A$196:$H$500,6,0)</f>
        <v>234338974.06</v>
      </c>
      <c r="F36" s="167"/>
      <c r="G36" s="167"/>
      <c r="H36" s="57">
        <f>+VLOOKUP(A36,'AGOSTO 2021'!$A$7:$H$475,6,0)</f>
        <v>207528798</v>
      </c>
      <c r="I36" s="38"/>
    </row>
    <row r="37" spans="1:12" ht="12.75">
      <c r="A37" s="56" t="s">
        <v>196</v>
      </c>
      <c r="B37" s="145" t="s">
        <v>197</v>
      </c>
      <c r="C37" s="168"/>
      <c r="E37" s="11">
        <f>+VLOOKUP(A37,'AGOSTO 2022'!$A$196:$H$500,6,0)</f>
        <v>5598292.3499999996</v>
      </c>
      <c r="F37" s="169"/>
      <c r="G37" s="169"/>
      <c r="H37" s="57">
        <f>+VLOOKUP(A37,'AGOSTO 2021'!$A$7:$H$475,6,0)</f>
        <v>86418156</v>
      </c>
      <c r="I37" s="38"/>
    </row>
    <row r="38" spans="1:12" ht="12.75">
      <c r="A38" s="56" t="s">
        <v>198</v>
      </c>
      <c r="B38" s="145" t="s">
        <v>199</v>
      </c>
      <c r="C38" s="168"/>
      <c r="E38" s="11">
        <f>+VLOOKUP(A38,'AGOSTO 2022'!$A$196:$H$500,6,0)</f>
        <v>8188585216</v>
      </c>
      <c r="F38" s="167"/>
      <c r="G38" s="167"/>
      <c r="H38" s="57">
        <f>+VLOOKUP(A38,'AGOSTO 2021'!$A$7:$H$475,6,0)</f>
        <v>245404582</v>
      </c>
      <c r="I38" s="38"/>
    </row>
    <row r="39" spans="1:12" s="52" customFormat="1" ht="12.75">
      <c r="A39" s="56" t="s">
        <v>200</v>
      </c>
      <c r="B39" s="145"/>
      <c r="C39" s="168"/>
      <c r="D39" s="35"/>
      <c r="E39" s="60"/>
      <c r="F39" s="167"/>
      <c r="G39" s="167"/>
      <c r="H39" s="60"/>
      <c r="I39" s="38"/>
    </row>
    <row r="40" spans="1:12" ht="13.5" thickBot="1">
      <c r="A40" s="56" t="s">
        <v>201</v>
      </c>
      <c r="B40" s="144" t="s">
        <v>202</v>
      </c>
      <c r="C40" s="168"/>
      <c r="D40" s="52"/>
      <c r="E40" s="53">
        <f>+E41+E42+E43</f>
        <v>20913874.02</v>
      </c>
      <c r="F40" s="169"/>
      <c r="G40" s="169"/>
      <c r="H40" s="53">
        <f>+H41+H42+H43</f>
        <v>21845004</v>
      </c>
      <c r="I40" s="55"/>
    </row>
    <row r="41" spans="1:12" ht="12.75">
      <c r="A41" s="56" t="s">
        <v>201</v>
      </c>
      <c r="B41" s="145" t="s">
        <v>167</v>
      </c>
      <c r="C41" s="168"/>
      <c r="E41" s="11">
        <f>+VLOOKUP(A41,'AGOSTO 2022'!$A$196:$H$500,6,0)</f>
        <v>1383340</v>
      </c>
      <c r="F41" s="167"/>
      <c r="G41" s="167"/>
      <c r="H41" s="57">
        <f>+VLOOKUP(A41,'AGOSTO 2021'!$A$7:$H$475,6,0)</f>
        <v>21297743</v>
      </c>
      <c r="I41" s="38"/>
      <c r="K41" s="125"/>
    </row>
    <row r="42" spans="1:12" ht="12.75">
      <c r="A42" s="56" t="s">
        <v>203</v>
      </c>
      <c r="B42" s="145" t="s">
        <v>204</v>
      </c>
      <c r="C42" s="168"/>
      <c r="E42" s="11">
        <f>+VLOOKUP(A42,'AGOSTO 2022'!$A$196:$H$500,6,0)</f>
        <v>733.02</v>
      </c>
      <c r="F42" s="167"/>
      <c r="G42" s="167"/>
      <c r="H42" s="57">
        <f>+VLOOKUP(A42,'AGOSTO 2021'!$A$7:$H$475,6,0)</f>
        <v>816</v>
      </c>
      <c r="I42" s="38"/>
    </row>
    <row r="43" spans="1:12" ht="12.75">
      <c r="A43" s="56" t="s">
        <v>205</v>
      </c>
      <c r="B43" s="145" t="s">
        <v>206</v>
      </c>
      <c r="C43" s="168"/>
      <c r="E43" s="11">
        <f>+VLOOKUP(A43,'AGOSTO 2022'!$A$196:$H$500,6,0)</f>
        <v>19529801</v>
      </c>
      <c r="F43" s="167"/>
      <c r="G43" s="167"/>
      <c r="H43" s="57">
        <f>+VLOOKUP(A43,'AGOSTO 2021'!$A$7:$H$475,6,0)</f>
        <v>546445</v>
      </c>
      <c r="I43" s="38"/>
    </row>
    <row r="44" spans="1:12" ht="12.75">
      <c r="A44" s="56"/>
      <c r="B44" s="145"/>
      <c r="C44" s="168"/>
      <c r="E44" s="57"/>
      <c r="F44" s="167"/>
      <c r="G44" s="167"/>
      <c r="H44" s="57">
        <v>0</v>
      </c>
      <c r="I44" s="38"/>
    </row>
    <row r="45" spans="1:12" ht="17.25" customHeight="1" thickBot="1">
      <c r="A45" s="63"/>
      <c r="B45" s="145" t="s">
        <v>207</v>
      </c>
      <c r="C45" s="165"/>
      <c r="E45" s="62">
        <f>+E13-E24</f>
        <v>-9531866740.1900005</v>
      </c>
      <c r="F45" s="167"/>
      <c r="G45" s="167"/>
      <c r="H45" s="62">
        <f>+H13-H24</f>
        <v>-1563330631.8500004</v>
      </c>
      <c r="I45" s="38"/>
      <c r="L45" s="125"/>
    </row>
    <row r="46" spans="1:12" ht="15.75" thickTop="1">
      <c r="A46" s="63"/>
      <c r="B46" s="171"/>
      <c r="C46" s="165"/>
      <c r="E46" s="64"/>
      <c r="F46" s="169"/>
      <c r="G46" s="169"/>
      <c r="H46" s="65"/>
      <c r="I46" s="38"/>
    </row>
    <row r="47" spans="1:12" ht="30" customHeight="1">
      <c r="A47" s="63"/>
      <c r="B47" s="171"/>
      <c r="C47" s="165"/>
      <c r="E47" s="64"/>
      <c r="F47" s="172"/>
      <c r="G47" s="172"/>
      <c r="H47" s="172"/>
      <c r="I47" s="66"/>
    </row>
    <row r="48" spans="1:12" ht="15">
      <c r="A48" s="63"/>
      <c r="B48" s="314"/>
      <c r="C48" s="314"/>
      <c r="D48" s="314"/>
      <c r="E48" s="314"/>
      <c r="F48" s="314"/>
      <c r="G48" s="314"/>
      <c r="H48" s="173"/>
      <c r="I48" s="66"/>
    </row>
    <row r="49" spans="1:9" ht="15">
      <c r="A49" s="63"/>
      <c r="B49" s="314"/>
      <c r="C49" s="314"/>
      <c r="D49" s="314"/>
      <c r="E49" s="314"/>
      <c r="F49" s="314"/>
      <c r="G49" s="314"/>
      <c r="H49" s="173"/>
      <c r="I49" s="66"/>
    </row>
    <row r="50" spans="1:9" ht="15">
      <c r="A50" s="63"/>
      <c r="B50" s="173"/>
      <c r="C50" s="173"/>
      <c r="D50" s="173"/>
      <c r="E50" s="176"/>
      <c r="F50" s="173"/>
      <c r="G50" s="173"/>
      <c r="H50" s="173"/>
      <c r="I50" s="66"/>
    </row>
    <row r="51" spans="1:9" ht="15">
      <c r="A51" s="63"/>
      <c r="B51" s="315"/>
      <c r="C51" s="315"/>
      <c r="D51" s="315"/>
      <c r="E51" s="315"/>
      <c r="F51" s="315"/>
      <c r="G51" s="315"/>
      <c r="H51" s="315"/>
      <c r="I51" s="67"/>
    </row>
    <row r="52" spans="1:9" ht="15">
      <c r="A52" s="63"/>
      <c r="B52" s="315"/>
      <c r="C52" s="315"/>
      <c r="D52" s="315"/>
      <c r="E52" s="315"/>
      <c r="F52" s="315"/>
      <c r="G52" s="315"/>
      <c r="H52" s="315"/>
      <c r="I52" s="66"/>
    </row>
    <row r="53" spans="1:9" ht="15">
      <c r="A53" s="63"/>
      <c r="B53" s="68"/>
      <c r="C53" s="165"/>
      <c r="D53" s="172"/>
      <c r="E53" s="64"/>
      <c r="F53" s="172"/>
      <c r="G53" s="172"/>
      <c r="H53" s="69"/>
      <c r="I53" s="66"/>
    </row>
    <row r="54" spans="1:9" ht="15">
      <c r="A54" s="63"/>
      <c r="B54" s="68"/>
      <c r="C54" s="165"/>
      <c r="D54" s="172"/>
      <c r="E54" s="64"/>
      <c r="F54" s="172"/>
      <c r="G54" s="172"/>
      <c r="H54" s="69"/>
      <c r="I54" s="66"/>
    </row>
    <row r="55" spans="1:9" ht="15">
      <c r="A55" s="63"/>
      <c r="B55" s="68"/>
      <c r="C55" s="165"/>
      <c r="D55" s="172"/>
      <c r="E55" s="64"/>
      <c r="F55" s="172"/>
      <c r="G55" s="172"/>
      <c r="H55" s="69"/>
      <c r="I55" s="66"/>
    </row>
    <row r="56" spans="1:9" ht="15">
      <c r="A56" s="63"/>
      <c r="B56" s="170"/>
      <c r="C56" s="165"/>
      <c r="E56" s="42"/>
      <c r="F56" s="169"/>
      <c r="G56" s="169"/>
      <c r="H56" s="70"/>
      <c r="I56" s="71"/>
    </row>
    <row r="57" spans="1:9" ht="15">
      <c r="A57" s="63"/>
      <c r="B57" s="170" t="s">
        <v>142</v>
      </c>
      <c r="C57" s="165"/>
      <c r="D57" s="174"/>
      <c r="E57" s="35"/>
      <c r="F57" s="169"/>
      <c r="G57" s="42" t="s">
        <v>143</v>
      </c>
      <c r="H57" s="35"/>
      <c r="I57" s="72"/>
    </row>
    <row r="58" spans="1:9" ht="15">
      <c r="A58" s="63"/>
      <c r="B58" s="170" t="s">
        <v>144</v>
      </c>
      <c r="C58" s="165"/>
      <c r="D58" s="174"/>
      <c r="E58" s="35"/>
      <c r="F58" s="169"/>
      <c r="G58" s="42" t="s">
        <v>145</v>
      </c>
      <c r="H58" s="35"/>
      <c r="I58" s="72"/>
    </row>
    <row r="59" spans="1:9" ht="15">
      <c r="A59" s="63"/>
      <c r="B59" s="175"/>
      <c r="C59" s="165"/>
      <c r="D59" s="167"/>
      <c r="E59" s="35"/>
      <c r="F59" s="169"/>
      <c r="G59" s="42" t="s">
        <v>146</v>
      </c>
      <c r="H59" s="35"/>
      <c r="I59" s="72"/>
    </row>
    <row r="60" spans="1:9" ht="12.75">
      <c r="A60" s="34"/>
      <c r="B60" s="175"/>
      <c r="C60" s="165"/>
      <c r="E60" s="35"/>
      <c r="F60" s="167"/>
      <c r="G60" s="35" t="s">
        <v>147</v>
      </c>
      <c r="H60" s="35"/>
      <c r="I60" s="71"/>
    </row>
    <row r="61" spans="1:9" ht="12.75">
      <c r="A61" s="126"/>
      <c r="B61" s="175"/>
      <c r="C61" s="165"/>
      <c r="D61" s="167"/>
      <c r="E61" s="50"/>
      <c r="F61" s="167"/>
      <c r="G61" s="167"/>
      <c r="H61" s="73"/>
      <c r="I61" s="71"/>
    </row>
    <row r="62" spans="1:9" ht="13.5" thickBot="1">
      <c r="A62" s="34"/>
      <c r="B62" s="175"/>
      <c r="C62" s="165"/>
      <c r="D62" s="167"/>
      <c r="E62" s="50"/>
      <c r="F62" s="167"/>
      <c r="G62" s="167"/>
      <c r="H62" s="73"/>
      <c r="I62" s="71"/>
    </row>
    <row r="63" spans="1:9" ht="15.75" customHeight="1" thickBot="1">
      <c r="A63" s="316" t="s">
        <v>208</v>
      </c>
      <c r="B63" s="317"/>
      <c r="C63" s="317"/>
      <c r="D63" s="317"/>
      <c r="E63" s="317"/>
      <c r="F63" s="317"/>
      <c r="G63" s="317"/>
      <c r="H63" s="317"/>
      <c r="I63" s="318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05"/>
  <sheetViews>
    <sheetView workbookViewId="0">
      <selection activeCell="I13" sqref="I13"/>
    </sheetView>
  </sheetViews>
  <sheetFormatPr baseColWidth="10" defaultColWidth="11.42578125" defaultRowHeight="12.75"/>
  <cols>
    <col min="1" max="1" width="13.7109375" style="272" bestFit="1" customWidth="1"/>
    <col min="2" max="2" width="49.85546875" style="272" customWidth="1"/>
    <col min="3" max="6" width="19.7109375" style="280" customWidth="1"/>
    <col min="7" max="10" width="19.7109375" style="275" customWidth="1"/>
    <col min="11" max="11" width="19" style="272" customWidth="1"/>
    <col min="12" max="12" width="11.42578125" style="272" customWidth="1"/>
    <col min="13" max="13" width="11.42578125" style="272"/>
    <col min="14" max="17" width="26.85546875" style="272" customWidth="1"/>
    <col min="18" max="16384" width="11.42578125" style="272"/>
  </cols>
  <sheetData>
    <row r="1" spans="1:17" s="262" customFormat="1" ht="25.5">
      <c r="A1" s="259" t="s">
        <v>209</v>
      </c>
      <c r="B1" s="259" t="s">
        <v>210</v>
      </c>
      <c r="C1" s="260"/>
      <c r="D1" s="261"/>
      <c r="E1" s="261"/>
      <c r="F1" s="260"/>
      <c r="G1" s="261"/>
      <c r="H1" s="261"/>
      <c r="I1" s="261"/>
      <c r="J1" s="261"/>
    </row>
    <row r="2" spans="1:17" s="262" customFormat="1" ht="25.5">
      <c r="A2" s="259" t="s">
        <v>211</v>
      </c>
      <c r="B2" s="259" t="s">
        <v>212</v>
      </c>
      <c r="C2" s="260"/>
      <c r="D2" s="261"/>
      <c r="E2" s="261"/>
      <c r="F2" s="260"/>
      <c r="G2" s="261"/>
      <c r="H2" s="261"/>
      <c r="I2" s="261"/>
      <c r="J2" s="261"/>
    </row>
    <row r="3" spans="1:17" s="262" customFormat="1" ht="25.5">
      <c r="A3" s="259" t="s">
        <v>213</v>
      </c>
      <c r="B3" s="263" t="s">
        <v>828</v>
      </c>
      <c r="C3" s="260"/>
      <c r="D3" s="261"/>
      <c r="E3" s="261"/>
      <c r="F3" s="260"/>
      <c r="G3" s="261"/>
      <c r="H3" s="261"/>
      <c r="I3" s="261"/>
      <c r="J3" s="261"/>
    </row>
    <row r="4" spans="1:17" s="262" customFormat="1" ht="25.5">
      <c r="A4" s="259" t="s">
        <v>214</v>
      </c>
      <c r="B4" s="264" t="s">
        <v>829</v>
      </c>
      <c r="C4" s="260"/>
      <c r="D4" s="261"/>
      <c r="E4" s="261"/>
      <c r="F4" s="260"/>
      <c r="G4" s="261"/>
      <c r="H4" s="261"/>
      <c r="I4" s="261"/>
      <c r="J4" s="261"/>
    </row>
    <row r="5" spans="1:17" s="262" customFormat="1" ht="13.5" thickBot="1">
      <c r="A5" s="265"/>
      <c r="B5" s="265"/>
      <c r="C5" s="260"/>
      <c r="D5" s="261"/>
      <c r="E5" s="261"/>
      <c r="F5" s="260"/>
      <c r="G5" s="261"/>
      <c r="H5" s="261"/>
      <c r="I5" s="261"/>
      <c r="J5" s="261"/>
    </row>
    <row r="6" spans="1:17" s="270" customFormat="1" ht="15.75" customHeight="1" thickBot="1">
      <c r="A6" s="266" t="s">
        <v>215</v>
      </c>
      <c r="B6" s="267" t="s">
        <v>211</v>
      </c>
      <c r="C6" s="268" t="s">
        <v>216</v>
      </c>
      <c r="D6" s="268" t="s">
        <v>217</v>
      </c>
      <c r="E6" s="268" t="s">
        <v>218</v>
      </c>
      <c r="F6" s="268" t="s">
        <v>219</v>
      </c>
      <c r="G6" s="268" t="s">
        <v>220</v>
      </c>
      <c r="H6" s="268" t="s">
        <v>221</v>
      </c>
      <c r="I6" s="269"/>
      <c r="J6" s="269"/>
    </row>
    <row r="7" spans="1:17" ht="15" customHeight="1">
      <c r="A7" s="243" t="s">
        <v>222</v>
      </c>
      <c r="B7" s="244" t="s">
        <v>223</v>
      </c>
      <c r="C7" s="245">
        <v>19622069491.25</v>
      </c>
      <c r="D7" s="245">
        <v>14317790645.5</v>
      </c>
      <c r="E7" s="245">
        <v>9488457418.8799992</v>
      </c>
      <c r="F7" s="245">
        <v>24451402717.869999</v>
      </c>
      <c r="G7" s="245">
        <v>15074933486.379999</v>
      </c>
      <c r="H7" s="246">
        <v>9376469231.4899998</v>
      </c>
      <c r="I7" s="271">
        <f>+F7-F129-F280</f>
        <v>-9531866740.1900024</v>
      </c>
      <c r="J7" s="271">
        <f>+F313-F337</f>
        <v>-9531866740.1900005</v>
      </c>
      <c r="K7" s="271">
        <f>+I7-J7</f>
        <v>0</v>
      </c>
      <c r="L7" s="335"/>
      <c r="M7" s="334"/>
      <c r="N7" s="334"/>
      <c r="O7" s="334"/>
      <c r="P7" s="334"/>
      <c r="Q7" s="334"/>
    </row>
    <row r="8" spans="1:17" ht="15" customHeight="1">
      <c r="A8" s="131" t="s">
        <v>16</v>
      </c>
      <c r="B8" s="132" t="s">
        <v>17</v>
      </c>
      <c r="C8" s="180">
        <v>766103753.51999998</v>
      </c>
      <c r="D8" s="180">
        <v>2483156301</v>
      </c>
      <c r="E8" s="180">
        <v>1399967294.02</v>
      </c>
      <c r="F8" s="180">
        <v>1849292760.5</v>
      </c>
      <c r="G8" s="180">
        <v>1849292760.5</v>
      </c>
      <c r="H8" s="181">
        <v>0</v>
      </c>
      <c r="I8" s="272"/>
      <c r="J8" s="272"/>
      <c r="L8" s="335"/>
      <c r="M8" s="334"/>
      <c r="N8" s="334"/>
      <c r="O8" s="334"/>
      <c r="P8" s="334"/>
      <c r="Q8" s="334"/>
    </row>
    <row r="9" spans="1:17">
      <c r="A9" s="251" t="s">
        <v>20</v>
      </c>
      <c r="B9" s="252" t="s">
        <v>21</v>
      </c>
      <c r="C9" s="253">
        <v>12000000</v>
      </c>
      <c r="D9" s="253">
        <v>0</v>
      </c>
      <c r="E9" s="253">
        <v>0</v>
      </c>
      <c r="F9" s="253">
        <v>12000000</v>
      </c>
      <c r="G9" s="253">
        <v>12000000</v>
      </c>
      <c r="H9" s="254">
        <v>0</v>
      </c>
      <c r="I9" s="272"/>
      <c r="J9" s="272"/>
      <c r="L9" s="335"/>
      <c r="M9" s="334"/>
      <c r="N9" s="334"/>
      <c r="O9" s="334"/>
      <c r="P9" s="334"/>
      <c r="Q9" s="334"/>
    </row>
    <row r="10" spans="1:17">
      <c r="A10" s="194" t="s">
        <v>224</v>
      </c>
      <c r="B10" s="195" t="s">
        <v>225</v>
      </c>
      <c r="C10" s="182">
        <v>12000000</v>
      </c>
      <c r="D10" s="182">
        <v>0</v>
      </c>
      <c r="E10" s="182">
        <v>0</v>
      </c>
      <c r="F10" s="182">
        <v>12000000</v>
      </c>
      <c r="G10" s="182">
        <v>12000000</v>
      </c>
      <c r="H10" s="183">
        <v>0</v>
      </c>
      <c r="I10" s="272"/>
      <c r="J10" s="272"/>
      <c r="L10" s="335"/>
      <c r="M10" s="334"/>
      <c r="N10" s="334"/>
      <c r="O10" s="334"/>
      <c r="P10" s="334"/>
      <c r="Q10" s="334"/>
    </row>
    <row r="11" spans="1:17">
      <c r="A11" s="198" t="s">
        <v>226</v>
      </c>
      <c r="B11" s="199" t="s">
        <v>227</v>
      </c>
      <c r="C11" s="184">
        <v>12000000</v>
      </c>
      <c r="D11" s="184">
        <v>0</v>
      </c>
      <c r="E11" s="184">
        <v>0</v>
      </c>
      <c r="F11" s="184">
        <v>12000000</v>
      </c>
      <c r="G11" s="184">
        <v>12000000</v>
      </c>
      <c r="H11" s="185">
        <v>0</v>
      </c>
      <c r="I11" s="272"/>
      <c r="J11" s="272"/>
      <c r="L11" s="335"/>
      <c r="M11" s="334"/>
      <c r="N11" s="334"/>
      <c r="O11" s="334"/>
      <c r="P11" s="334"/>
      <c r="Q11" s="334"/>
    </row>
    <row r="12" spans="1:17">
      <c r="A12" s="251" t="s">
        <v>24</v>
      </c>
      <c r="B12" s="252" t="s">
        <v>25</v>
      </c>
      <c r="C12" s="253">
        <v>754103753.51999998</v>
      </c>
      <c r="D12" s="253">
        <v>2483156301</v>
      </c>
      <c r="E12" s="253">
        <v>1399967294.02</v>
      </c>
      <c r="F12" s="253">
        <v>1837292760.5</v>
      </c>
      <c r="G12" s="253">
        <v>1837292760.5</v>
      </c>
      <c r="H12" s="254">
        <v>0</v>
      </c>
      <c r="I12" s="272"/>
      <c r="J12" s="272"/>
      <c r="L12" s="335"/>
      <c r="M12" s="334"/>
      <c r="N12" s="334"/>
      <c r="O12" s="334"/>
      <c r="P12" s="334"/>
      <c r="Q12" s="334"/>
    </row>
    <row r="13" spans="1:17">
      <c r="A13" s="194" t="s">
        <v>228</v>
      </c>
      <c r="B13" s="195" t="s">
        <v>227</v>
      </c>
      <c r="C13" s="182">
        <v>754103753.51999998</v>
      </c>
      <c r="D13" s="182">
        <v>2483156301</v>
      </c>
      <c r="E13" s="182">
        <v>1399967294.02</v>
      </c>
      <c r="F13" s="182">
        <v>1837292760.5</v>
      </c>
      <c r="G13" s="182">
        <v>1837292760.5</v>
      </c>
      <c r="H13" s="183">
        <v>0</v>
      </c>
      <c r="I13" s="272"/>
      <c r="J13" s="272"/>
      <c r="L13" s="335"/>
      <c r="M13" s="334"/>
      <c r="N13" s="334"/>
      <c r="O13" s="334"/>
      <c r="P13" s="334"/>
      <c r="Q13" s="334"/>
    </row>
    <row r="14" spans="1:17">
      <c r="A14" s="198" t="s">
        <v>229</v>
      </c>
      <c r="B14" s="199" t="s">
        <v>227</v>
      </c>
      <c r="C14" s="184">
        <v>754103753.51999998</v>
      </c>
      <c r="D14" s="184">
        <v>2483156301</v>
      </c>
      <c r="E14" s="184">
        <v>1399967294.02</v>
      </c>
      <c r="F14" s="184">
        <v>1837292760.5</v>
      </c>
      <c r="G14" s="184">
        <v>1837292760.5</v>
      </c>
      <c r="H14" s="185">
        <v>0</v>
      </c>
      <c r="I14" s="272"/>
      <c r="J14" s="272"/>
      <c r="M14" s="334"/>
      <c r="N14" s="334"/>
      <c r="O14" s="334"/>
      <c r="P14" s="334"/>
      <c r="Q14" s="334"/>
    </row>
    <row r="15" spans="1:17">
      <c r="A15" s="131" t="s">
        <v>28</v>
      </c>
      <c r="B15" s="132" t="s">
        <v>230</v>
      </c>
      <c r="C15" s="180">
        <v>3663582891.2399998</v>
      </c>
      <c r="D15" s="180">
        <v>10549455592.5</v>
      </c>
      <c r="E15" s="180">
        <v>6164939671.5</v>
      </c>
      <c r="F15" s="180">
        <v>8048098812.2399998</v>
      </c>
      <c r="G15" s="180">
        <v>5942131967.6800003</v>
      </c>
      <c r="H15" s="181">
        <v>2105966844.5599999</v>
      </c>
      <c r="I15" s="272"/>
      <c r="J15" s="272"/>
      <c r="M15" s="334"/>
      <c r="N15" s="334"/>
      <c r="O15" s="334"/>
      <c r="P15" s="334"/>
      <c r="Q15" s="334"/>
    </row>
    <row r="16" spans="1:17">
      <c r="A16" s="251" t="s">
        <v>32</v>
      </c>
      <c r="B16" s="252" t="s">
        <v>33</v>
      </c>
      <c r="C16" s="253">
        <v>4570445555.6700001</v>
      </c>
      <c r="D16" s="253">
        <v>10394826913.5</v>
      </c>
      <c r="E16" s="253">
        <v>6152532784.5</v>
      </c>
      <c r="F16" s="253">
        <v>8812739684.6700001</v>
      </c>
      <c r="G16" s="253">
        <v>5913992960.6800003</v>
      </c>
      <c r="H16" s="254">
        <v>2898746723.9899998</v>
      </c>
      <c r="I16" s="272"/>
      <c r="J16" s="272"/>
      <c r="M16" s="334"/>
      <c r="N16" s="334"/>
      <c r="O16" s="334"/>
      <c r="P16" s="334"/>
      <c r="Q16" s="334"/>
    </row>
    <row r="17" spans="1:17">
      <c r="A17" s="194" t="s">
        <v>231</v>
      </c>
      <c r="B17" s="195" t="s">
        <v>232</v>
      </c>
      <c r="C17" s="182">
        <v>4570445555.6700001</v>
      </c>
      <c r="D17" s="182">
        <v>10394826913.5</v>
      </c>
      <c r="E17" s="182">
        <v>6152532784.5</v>
      </c>
      <c r="F17" s="182">
        <v>8812739684.6700001</v>
      </c>
      <c r="G17" s="182">
        <v>5913992960.6800003</v>
      </c>
      <c r="H17" s="183">
        <v>2898746723.9899998</v>
      </c>
      <c r="I17" s="272"/>
      <c r="J17" s="272"/>
      <c r="M17" s="334"/>
      <c r="N17" s="334"/>
      <c r="O17" s="334"/>
      <c r="P17" s="334"/>
      <c r="Q17" s="334"/>
    </row>
    <row r="18" spans="1:17">
      <c r="A18" s="198" t="s">
        <v>233</v>
      </c>
      <c r="B18" s="199" t="s">
        <v>232</v>
      </c>
      <c r="C18" s="184">
        <v>4570445555.6700001</v>
      </c>
      <c r="D18" s="184">
        <v>10394826913.5</v>
      </c>
      <c r="E18" s="184">
        <v>6152532784.5</v>
      </c>
      <c r="F18" s="184">
        <v>8812739684.6700001</v>
      </c>
      <c r="G18" s="184">
        <v>5913992960.6800003</v>
      </c>
      <c r="H18" s="185">
        <v>2898746723.9899998</v>
      </c>
      <c r="I18" s="272"/>
      <c r="J18" s="272"/>
      <c r="M18" s="334"/>
      <c r="N18" s="334"/>
      <c r="O18" s="334"/>
      <c r="P18" s="334"/>
      <c r="Q18" s="334"/>
    </row>
    <row r="19" spans="1:17">
      <c r="A19" s="251" t="s">
        <v>36</v>
      </c>
      <c r="B19" s="252" t="s">
        <v>37</v>
      </c>
      <c r="C19" s="253">
        <v>58722761.899999999</v>
      </c>
      <c r="D19" s="253">
        <v>24813774</v>
      </c>
      <c r="E19" s="253">
        <v>12406887</v>
      </c>
      <c r="F19" s="253">
        <v>71129648.900000006</v>
      </c>
      <c r="G19" s="253">
        <v>28139007</v>
      </c>
      <c r="H19" s="254">
        <v>42990641.899999999</v>
      </c>
      <c r="I19" s="272"/>
      <c r="J19" s="272"/>
      <c r="M19" s="334"/>
      <c r="N19" s="334"/>
      <c r="O19" s="334"/>
      <c r="P19" s="334"/>
      <c r="Q19" s="334"/>
    </row>
    <row r="20" spans="1:17">
      <c r="A20" s="194" t="s">
        <v>234</v>
      </c>
      <c r="B20" s="195" t="s">
        <v>235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3">
        <v>0</v>
      </c>
      <c r="I20" s="272"/>
      <c r="J20" s="272"/>
      <c r="M20" s="334"/>
      <c r="N20" s="334"/>
      <c r="O20" s="334"/>
      <c r="P20" s="334"/>
      <c r="Q20" s="334"/>
    </row>
    <row r="21" spans="1:17">
      <c r="A21" s="198" t="s">
        <v>236</v>
      </c>
      <c r="B21" s="199" t="s">
        <v>235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5">
        <v>0</v>
      </c>
      <c r="I21" s="272"/>
      <c r="J21" s="272"/>
      <c r="M21" s="334"/>
      <c r="N21" s="334"/>
      <c r="O21" s="334"/>
      <c r="P21" s="334"/>
      <c r="Q21" s="334"/>
    </row>
    <row r="22" spans="1:17">
      <c r="A22" s="194" t="s">
        <v>237</v>
      </c>
      <c r="B22" s="195" t="s">
        <v>238</v>
      </c>
      <c r="C22" s="182">
        <v>58722761.899999999</v>
      </c>
      <c r="D22" s="182">
        <v>24813774</v>
      </c>
      <c r="E22" s="182">
        <v>12406887</v>
      </c>
      <c r="F22" s="182">
        <v>71129648.900000006</v>
      </c>
      <c r="G22" s="182">
        <v>28139007</v>
      </c>
      <c r="H22" s="183">
        <v>42990641.899999999</v>
      </c>
      <c r="I22" s="272"/>
      <c r="J22" s="272"/>
      <c r="M22" s="334"/>
      <c r="N22" s="334"/>
      <c r="O22" s="334"/>
      <c r="P22" s="334"/>
      <c r="Q22" s="334"/>
    </row>
    <row r="23" spans="1:17">
      <c r="A23" s="198" t="s">
        <v>239</v>
      </c>
      <c r="B23" s="199" t="s">
        <v>238</v>
      </c>
      <c r="C23" s="184">
        <v>58722761.899999999</v>
      </c>
      <c r="D23" s="184">
        <v>24813774</v>
      </c>
      <c r="E23" s="184">
        <v>12406887</v>
      </c>
      <c r="F23" s="184">
        <v>71129648.900000006</v>
      </c>
      <c r="G23" s="184">
        <v>28139007</v>
      </c>
      <c r="H23" s="185">
        <v>42990641.899999999</v>
      </c>
      <c r="I23" s="272"/>
      <c r="J23" s="272"/>
      <c r="M23" s="334"/>
      <c r="N23" s="334"/>
      <c r="O23" s="334"/>
      <c r="P23" s="334"/>
      <c r="Q23" s="334"/>
    </row>
    <row r="24" spans="1:17">
      <c r="A24" s="194" t="s">
        <v>240</v>
      </c>
      <c r="B24" s="195" t="s">
        <v>241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3">
        <v>0</v>
      </c>
      <c r="I24" s="272"/>
      <c r="J24" s="272"/>
      <c r="M24" s="334"/>
      <c r="N24" s="334"/>
      <c r="O24" s="334"/>
      <c r="P24" s="334"/>
      <c r="Q24" s="334"/>
    </row>
    <row r="25" spans="1:17">
      <c r="A25" s="198" t="s">
        <v>242</v>
      </c>
      <c r="B25" s="199" t="s">
        <v>241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5">
        <v>0</v>
      </c>
      <c r="I25" s="272"/>
      <c r="J25" s="272"/>
      <c r="M25" s="334"/>
      <c r="N25" s="334"/>
      <c r="O25" s="334"/>
      <c r="P25" s="334"/>
      <c r="Q25" s="334"/>
    </row>
    <row r="26" spans="1:17">
      <c r="A26" s="251" t="s">
        <v>40</v>
      </c>
      <c r="B26" s="252" t="s">
        <v>41</v>
      </c>
      <c r="C26" s="253">
        <v>-965585426.33000004</v>
      </c>
      <c r="D26" s="253">
        <v>129814905</v>
      </c>
      <c r="E26" s="253">
        <v>0</v>
      </c>
      <c r="F26" s="253">
        <v>-835770521.33000004</v>
      </c>
      <c r="G26" s="253">
        <v>0</v>
      </c>
      <c r="H26" s="254">
        <v>-835770521.33000004</v>
      </c>
      <c r="I26" s="272"/>
      <c r="J26" s="272"/>
      <c r="M26" s="334"/>
      <c r="N26" s="334"/>
      <c r="O26" s="334"/>
      <c r="P26" s="334"/>
      <c r="Q26" s="334"/>
    </row>
    <row r="27" spans="1:17">
      <c r="A27" s="194" t="s">
        <v>243</v>
      </c>
      <c r="B27" s="195" t="s">
        <v>244</v>
      </c>
      <c r="C27" s="182">
        <v>-965585426.33000004</v>
      </c>
      <c r="D27" s="182">
        <v>129814905</v>
      </c>
      <c r="E27" s="182">
        <v>0</v>
      </c>
      <c r="F27" s="182">
        <v>-835770521.33000004</v>
      </c>
      <c r="G27" s="182">
        <v>0</v>
      </c>
      <c r="H27" s="183">
        <v>-835770521.33000004</v>
      </c>
      <c r="I27" s="272"/>
      <c r="J27" s="272"/>
      <c r="M27" s="334"/>
      <c r="N27" s="334"/>
      <c r="O27" s="334"/>
      <c r="P27" s="334"/>
      <c r="Q27" s="334"/>
    </row>
    <row r="28" spans="1:17">
      <c r="A28" s="198" t="s">
        <v>245</v>
      </c>
      <c r="B28" s="199" t="s">
        <v>244</v>
      </c>
      <c r="C28" s="184">
        <v>-965585426.33000004</v>
      </c>
      <c r="D28" s="184">
        <v>129814905</v>
      </c>
      <c r="E28" s="184">
        <v>0</v>
      </c>
      <c r="F28" s="184">
        <v>-835770521.33000004</v>
      </c>
      <c r="G28" s="184">
        <v>0</v>
      </c>
      <c r="H28" s="185">
        <v>-835770521.33000004</v>
      </c>
      <c r="I28" s="272"/>
      <c r="J28" s="272"/>
      <c r="M28" s="334"/>
      <c r="N28" s="334"/>
      <c r="O28" s="334"/>
      <c r="P28" s="334"/>
      <c r="Q28" s="334"/>
    </row>
    <row r="29" spans="1:17">
      <c r="A29" s="131" t="s">
        <v>246</v>
      </c>
      <c r="B29" s="132" t="s">
        <v>44</v>
      </c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1">
        <v>0</v>
      </c>
      <c r="I29" s="272"/>
      <c r="J29" s="272"/>
      <c r="M29" s="334"/>
      <c r="N29" s="334"/>
      <c r="O29" s="334"/>
      <c r="P29" s="334"/>
      <c r="Q29" s="334"/>
    </row>
    <row r="30" spans="1:17">
      <c r="A30" s="251" t="s">
        <v>47</v>
      </c>
      <c r="B30" s="252" t="s">
        <v>48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4">
        <v>0</v>
      </c>
      <c r="I30" s="272"/>
      <c r="J30" s="272"/>
      <c r="M30" s="334"/>
      <c r="N30" s="334"/>
      <c r="O30" s="334"/>
      <c r="P30" s="334"/>
      <c r="Q30" s="334"/>
    </row>
    <row r="31" spans="1:17">
      <c r="A31" s="194" t="s">
        <v>247</v>
      </c>
      <c r="B31" s="195" t="s">
        <v>248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3">
        <v>0</v>
      </c>
      <c r="I31" s="272"/>
      <c r="J31" s="272"/>
      <c r="M31" s="334"/>
      <c r="N31" s="334"/>
      <c r="O31" s="334"/>
      <c r="P31" s="334"/>
      <c r="Q31" s="334"/>
    </row>
    <row r="32" spans="1:17">
      <c r="A32" s="198" t="s">
        <v>249</v>
      </c>
      <c r="B32" s="199" t="s">
        <v>248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5">
        <v>0</v>
      </c>
      <c r="I32" s="272"/>
      <c r="J32" s="272"/>
      <c r="M32" s="334"/>
      <c r="N32" s="334"/>
      <c r="O32" s="334"/>
      <c r="P32" s="334"/>
      <c r="Q32" s="334"/>
    </row>
    <row r="33" spans="1:17">
      <c r="A33" s="194" t="s">
        <v>250</v>
      </c>
      <c r="B33" s="195" t="s">
        <v>251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3">
        <v>0</v>
      </c>
      <c r="I33" s="272"/>
      <c r="J33" s="272"/>
      <c r="M33" s="334"/>
      <c r="N33" s="334"/>
      <c r="O33" s="334"/>
      <c r="P33" s="334"/>
      <c r="Q33" s="334"/>
    </row>
    <row r="34" spans="1:17">
      <c r="A34" s="198" t="s">
        <v>252</v>
      </c>
      <c r="B34" s="199" t="s">
        <v>251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5">
        <v>0</v>
      </c>
      <c r="I34" s="272"/>
      <c r="J34" s="272"/>
      <c r="M34" s="334"/>
      <c r="N34" s="334"/>
      <c r="O34" s="334"/>
      <c r="P34" s="334"/>
      <c r="Q34" s="334"/>
    </row>
    <row r="35" spans="1:17">
      <c r="A35" s="194" t="s">
        <v>253</v>
      </c>
      <c r="B35" s="195" t="s">
        <v>254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3">
        <v>0</v>
      </c>
      <c r="I35" s="272"/>
      <c r="J35" s="272"/>
      <c r="M35" s="334"/>
      <c r="N35" s="334"/>
      <c r="O35" s="334"/>
      <c r="P35" s="334"/>
      <c r="Q35" s="334"/>
    </row>
    <row r="36" spans="1:17">
      <c r="A36" s="198" t="s">
        <v>255</v>
      </c>
      <c r="B36" s="199" t="s">
        <v>254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5">
        <v>0</v>
      </c>
      <c r="I36" s="272"/>
      <c r="J36" s="272"/>
      <c r="M36" s="334"/>
      <c r="N36" s="334"/>
      <c r="O36" s="334"/>
      <c r="P36" s="334"/>
      <c r="Q36" s="334"/>
    </row>
    <row r="37" spans="1:17">
      <c r="A37" s="131" t="s">
        <v>73</v>
      </c>
      <c r="B37" s="132" t="s">
        <v>74</v>
      </c>
      <c r="C37" s="180">
        <v>7295201381.5699997</v>
      </c>
      <c r="D37" s="180">
        <v>4491619</v>
      </c>
      <c r="E37" s="180">
        <v>29190613.640000001</v>
      </c>
      <c r="F37" s="180">
        <v>7270502386.9300003</v>
      </c>
      <c r="G37" s="180">
        <v>0</v>
      </c>
      <c r="H37" s="181">
        <v>7270502386.9300003</v>
      </c>
      <c r="I37" s="272"/>
      <c r="J37" s="272"/>
      <c r="M37" s="334"/>
      <c r="N37" s="334"/>
      <c r="O37" s="334"/>
      <c r="P37" s="334"/>
      <c r="Q37" s="334"/>
    </row>
    <row r="38" spans="1:17">
      <c r="A38" s="251" t="s">
        <v>75</v>
      </c>
      <c r="B38" s="252" t="s">
        <v>76</v>
      </c>
      <c r="C38" s="253">
        <v>0</v>
      </c>
      <c r="D38" s="253">
        <v>0</v>
      </c>
      <c r="E38" s="253">
        <v>0</v>
      </c>
      <c r="F38" s="253">
        <v>0</v>
      </c>
      <c r="G38" s="253">
        <v>0</v>
      </c>
      <c r="H38" s="254">
        <v>0</v>
      </c>
      <c r="I38" s="272"/>
      <c r="J38" s="272"/>
      <c r="M38" s="334"/>
      <c r="N38" s="334"/>
      <c r="O38" s="334"/>
      <c r="P38" s="334"/>
      <c r="Q38" s="334"/>
    </row>
    <row r="39" spans="1:17">
      <c r="A39" s="194" t="s">
        <v>256</v>
      </c>
      <c r="B39" s="195" t="s">
        <v>257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3">
        <v>0</v>
      </c>
      <c r="I39" s="272"/>
      <c r="J39" s="272"/>
      <c r="M39" s="334"/>
      <c r="N39" s="334"/>
      <c r="O39" s="334"/>
      <c r="P39" s="334"/>
      <c r="Q39" s="334"/>
    </row>
    <row r="40" spans="1:17">
      <c r="A40" s="198" t="s">
        <v>258</v>
      </c>
      <c r="B40" s="199" t="s">
        <v>257</v>
      </c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5">
        <v>0</v>
      </c>
      <c r="I40" s="272"/>
      <c r="J40" s="272"/>
      <c r="M40" s="334"/>
      <c r="N40" s="334"/>
      <c r="O40" s="334"/>
      <c r="P40" s="334"/>
      <c r="Q40" s="334"/>
    </row>
    <row r="41" spans="1:17">
      <c r="A41" s="251" t="s">
        <v>77</v>
      </c>
      <c r="B41" s="252" t="s">
        <v>78</v>
      </c>
      <c r="C41" s="253">
        <v>11992966.310000001</v>
      </c>
      <c r="D41" s="253">
        <v>0</v>
      </c>
      <c r="E41" s="253">
        <v>0</v>
      </c>
      <c r="F41" s="253">
        <v>11992966.310000001</v>
      </c>
      <c r="G41" s="253">
        <v>0</v>
      </c>
      <c r="H41" s="254">
        <v>11992966.310000001</v>
      </c>
      <c r="I41" s="272"/>
      <c r="J41" s="272"/>
      <c r="M41" s="334"/>
      <c r="N41" s="334"/>
      <c r="O41" s="334"/>
      <c r="P41" s="334"/>
      <c r="Q41" s="334"/>
    </row>
    <row r="42" spans="1:17">
      <c r="A42" s="194" t="s">
        <v>259</v>
      </c>
      <c r="B42" s="195" t="s">
        <v>260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3">
        <v>0</v>
      </c>
      <c r="I42" s="272"/>
      <c r="J42" s="272"/>
      <c r="M42" s="334"/>
      <c r="N42" s="334"/>
      <c r="O42" s="334"/>
      <c r="P42" s="334"/>
      <c r="Q42" s="334"/>
    </row>
    <row r="43" spans="1:17">
      <c r="A43" s="198" t="s">
        <v>261</v>
      </c>
      <c r="B43" s="199" t="s">
        <v>262</v>
      </c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185">
        <v>0</v>
      </c>
      <c r="I43" s="272"/>
      <c r="J43" s="272"/>
      <c r="M43" s="334"/>
      <c r="N43" s="334"/>
      <c r="O43" s="334"/>
      <c r="P43" s="334"/>
      <c r="Q43" s="334"/>
    </row>
    <row r="44" spans="1:17">
      <c r="A44" s="198" t="s">
        <v>263</v>
      </c>
      <c r="B44" s="199" t="s">
        <v>264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5">
        <v>0</v>
      </c>
      <c r="I44" s="272"/>
      <c r="J44" s="272"/>
      <c r="M44" s="334"/>
      <c r="N44" s="334"/>
      <c r="O44" s="334"/>
      <c r="P44" s="334"/>
      <c r="Q44" s="334"/>
    </row>
    <row r="45" spans="1:17">
      <c r="A45" s="194" t="s">
        <v>265</v>
      </c>
      <c r="B45" s="195" t="s">
        <v>266</v>
      </c>
      <c r="C45" s="182">
        <v>11992966.310000001</v>
      </c>
      <c r="D45" s="182">
        <v>0</v>
      </c>
      <c r="E45" s="182">
        <v>0</v>
      </c>
      <c r="F45" s="182">
        <v>11992966.310000001</v>
      </c>
      <c r="G45" s="182">
        <v>0</v>
      </c>
      <c r="H45" s="183">
        <v>11992966.310000001</v>
      </c>
      <c r="I45" s="272"/>
      <c r="J45" s="272"/>
      <c r="M45" s="334"/>
      <c r="N45" s="334"/>
      <c r="O45" s="334"/>
      <c r="P45" s="334"/>
      <c r="Q45" s="334"/>
    </row>
    <row r="46" spans="1:17">
      <c r="A46" s="198" t="s">
        <v>267</v>
      </c>
      <c r="B46" s="199" t="s">
        <v>268</v>
      </c>
      <c r="C46" s="184">
        <v>10646137</v>
      </c>
      <c r="D46" s="184">
        <v>0</v>
      </c>
      <c r="E46" s="184">
        <v>0</v>
      </c>
      <c r="F46" s="184">
        <v>10646137</v>
      </c>
      <c r="G46" s="184">
        <v>0</v>
      </c>
      <c r="H46" s="185">
        <v>10646137</v>
      </c>
      <c r="I46" s="272"/>
      <c r="J46" s="272"/>
      <c r="M46" s="334"/>
      <c r="N46" s="334"/>
      <c r="O46" s="334"/>
      <c r="P46" s="334"/>
      <c r="Q46" s="334"/>
    </row>
    <row r="47" spans="1:17">
      <c r="A47" s="198" t="s">
        <v>269</v>
      </c>
      <c r="B47" s="199" t="s">
        <v>270</v>
      </c>
      <c r="C47" s="184">
        <v>1346829.31</v>
      </c>
      <c r="D47" s="184">
        <v>0</v>
      </c>
      <c r="E47" s="184">
        <v>0</v>
      </c>
      <c r="F47" s="184">
        <v>1346829.31</v>
      </c>
      <c r="G47" s="184">
        <v>0</v>
      </c>
      <c r="H47" s="185">
        <v>1346829.31</v>
      </c>
      <c r="I47" s="272"/>
      <c r="J47" s="272"/>
      <c r="M47" s="334"/>
      <c r="N47" s="334"/>
      <c r="O47" s="334"/>
      <c r="P47" s="334"/>
      <c r="Q47" s="334"/>
    </row>
    <row r="48" spans="1:17">
      <c r="A48" s="194" t="s">
        <v>271</v>
      </c>
      <c r="B48" s="195" t="s">
        <v>272</v>
      </c>
      <c r="C48" s="182">
        <v>0</v>
      </c>
      <c r="D48" s="182">
        <v>0</v>
      </c>
      <c r="E48" s="182">
        <v>0</v>
      </c>
      <c r="F48" s="182">
        <v>0</v>
      </c>
      <c r="G48" s="182">
        <v>0</v>
      </c>
      <c r="H48" s="183">
        <v>0</v>
      </c>
      <c r="I48" s="272"/>
      <c r="J48" s="272"/>
      <c r="M48" s="334"/>
      <c r="N48" s="334"/>
      <c r="O48" s="334"/>
      <c r="P48" s="334"/>
      <c r="Q48" s="334"/>
    </row>
    <row r="49" spans="1:17">
      <c r="A49" s="198" t="s">
        <v>273</v>
      </c>
      <c r="B49" s="199" t="s">
        <v>272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5">
        <v>0</v>
      </c>
      <c r="I49" s="272"/>
      <c r="J49" s="272"/>
      <c r="M49" s="334"/>
      <c r="N49" s="334"/>
      <c r="O49" s="334"/>
      <c r="P49" s="334"/>
      <c r="Q49" s="334"/>
    </row>
    <row r="50" spans="1:17">
      <c r="A50" s="251" t="s">
        <v>80</v>
      </c>
      <c r="B50" s="252" t="s">
        <v>81</v>
      </c>
      <c r="C50" s="253">
        <v>0</v>
      </c>
      <c r="D50" s="253">
        <v>0</v>
      </c>
      <c r="E50" s="253">
        <v>0</v>
      </c>
      <c r="F50" s="253">
        <v>0</v>
      </c>
      <c r="G50" s="253">
        <v>0</v>
      </c>
      <c r="H50" s="254">
        <v>0</v>
      </c>
      <c r="I50" s="272"/>
      <c r="J50" s="272"/>
      <c r="M50" s="334"/>
      <c r="N50" s="334"/>
      <c r="O50" s="334"/>
      <c r="P50" s="334"/>
      <c r="Q50" s="334"/>
    </row>
    <row r="51" spans="1:17">
      <c r="A51" s="194" t="s">
        <v>274</v>
      </c>
      <c r="B51" s="195" t="s">
        <v>260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3">
        <v>0</v>
      </c>
      <c r="I51" s="272"/>
      <c r="J51" s="272"/>
      <c r="M51" s="334"/>
      <c r="N51" s="334"/>
      <c r="O51" s="334"/>
      <c r="P51" s="334"/>
      <c r="Q51" s="334"/>
    </row>
    <row r="52" spans="1:17">
      <c r="A52" s="198" t="s">
        <v>275</v>
      </c>
      <c r="B52" s="199" t="s">
        <v>262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5">
        <v>0</v>
      </c>
      <c r="I52" s="272"/>
      <c r="J52" s="272"/>
      <c r="M52" s="334"/>
      <c r="N52" s="334"/>
      <c r="O52" s="334"/>
      <c r="P52" s="334"/>
      <c r="Q52" s="334"/>
    </row>
    <row r="53" spans="1:17">
      <c r="A53" s="194" t="s">
        <v>276</v>
      </c>
      <c r="B53" s="195" t="s">
        <v>266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3">
        <v>0</v>
      </c>
      <c r="I53" s="272"/>
      <c r="J53" s="272"/>
      <c r="M53" s="334"/>
      <c r="N53" s="334"/>
      <c r="O53" s="334"/>
      <c r="P53" s="334"/>
      <c r="Q53" s="334"/>
    </row>
    <row r="54" spans="1:17">
      <c r="A54" s="198" t="s">
        <v>277</v>
      </c>
      <c r="B54" s="199" t="s">
        <v>268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185">
        <v>0</v>
      </c>
      <c r="I54" s="272"/>
      <c r="J54" s="272"/>
      <c r="M54" s="334"/>
      <c r="N54" s="334"/>
      <c r="O54" s="334"/>
      <c r="P54" s="334"/>
      <c r="Q54" s="334"/>
    </row>
    <row r="55" spans="1:17">
      <c r="A55" s="198" t="s">
        <v>278</v>
      </c>
      <c r="B55" s="199" t="s">
        <v>270</v>
      </c>
      <c r="C55" s="184">
        <v>0</v>
      </c>
      <c r="D55" s="184">
        <v>0</v>
      </c>
      <c r="E55" s="184">
        <v>0</v>
      </c>
      <c r="F55" s="184">
        <v>0</v>
      </c>
      <c r="G55" s="184">
        <v>0</v>
      </c>
      <c r="H55" s="185">
        <v>0</v>
      </c>
      <c r="I55" s="272"/>
      <c r="J55" s="272"/>
      <c r="M55" s="334"/>
      <c r="N55" s="334"/>
      <c r="O55" s="334"/>
      <c r="P55" s="334"/>
      <c r="Q55" s="334"/>
    </row>
    <row r="56" spans="1:17">
      <c r="A56" s="251" t="s">
        <v>84</v>
      </c>
      <c r="B56" s="252" t="s">
        <v>85</v>
      </c>
      <c r="C56" s="253">
        <v>7347876584.9799995</v>
      </c>
      <c r="D56" s="253">
        <v>0</v>
      </c>
      <c r="E56" s="253">
        <v>0</v>
      </c>
      <c r="F56" s="253">
        <v>7347876584.9799995</v>
      </c>
      <c r="G56" s="253">
        <v>0</v>
      </c>
      <c r="H56" s="254">
        <v>7347876584.9799995</v>
      </c>
      <c r="I56" s="272"/>
      <c r="J56" s="272"/>
      <c r="M56" s="334"/>
      <c r="N56" s="334"/>
      <c r="O56" s="334"/>
      <c r="P56" s="334"/>
      <c r="Q56" s="334"/>
    </row>
    <row r="57" spans="1:17">
      <c r="A57" s="194" t="s">
        <v>279</v>
      </c>
      <c r="B57" s="195" t="s">
        <v>280</v>
      </c>
      <c r="C57" s="182">
        <v>6812876584.9799995</v>
      </c>
      <c r="D57" s="182">
        <v>0</v>
      </c>
      <c r="E57" s="182">
        <v>0</v>
      </c>
      <c r="F57" s="182">
        <v>6812876584.9799995</v>
      </c>
      <c r="G57" s="182">
        <v>0</v>
      </c>
      <c r="H57" s="183">
        <v>6812876584.9799995</v>
      </c>
      <c r="I57" s="272"/>
      <c r="J57" s="272"/>
      <c r="M57" s="334"/>
      <c r="N57" s="334"/>
      <c r="O57" s="334"/>
      <c r="P57" s="334"/>
      <c r="Q57" s="334"/>
    </row>
    <row r="58" spans="1:17">
      <c r="A58" s="198" t="s">
        <v>281</v>
      </c>
      <c r="B58" s="199" t="s">
        <v>280</v>
      </c>
      <c r="C58" s="184">
        <v>6812876584.9799995</v>
      </c>
      <c r="D58" s="184">
        <v>0</v>
      </c>
      <c r="E58" s="184">
        <v>0</v>
      </c>
      <c r="F58" s="184">
        <v>6812876584.9799995</v>
      </c>
      <c r="G58" s="184">
        <v>0</v>
      </c>
      <c r="H58" s="185">
        <v>6812876584.9799995</v>
      </c>
      <c r="I58" s="272"/>
      <c r="J58" s="272"/>
      <c r="M58" s="334"/>
      <c r="N58" s="334"/>
      <c r="O58" s="334"/>
      <c r="P58" s="334"/>
      <c r="Q58" s="334"/>
    </row>
    <row r="59" spans="1:17">
      <c r="A59" s="194" t="s">
        <v>282</v>
      </c>
      <c r="B59" s="195" t="s">
        <v>283</v>
      </c>
      <c r="C59" s="182">
        <v>465000000</v>
      </c>
      <c r="D59" s="182">
        <v>0</v>
      </c>
      <c r="E59" s="182">
        <v>0</v>
      </c>
      <c r="F59" s="182">
        <v>465000000</v>
      </c>
      <c r="G59" s="182">
        <v>0</v>
      </c>
      <c r="H59" s="183">
        <v>465000000</v>
      </c>
      <c r="I59" s="272"/>
      <c r="J59" s="272"/>
      <c r="M59" s="334"/>
      <c r="N59" s="334"/>
      <c r="O59" s="334"/>
      <c r="P59" s="334"/>
      <c r="Q59" s="334"/>
    </row>
    <row r="60" spans="1:17">
      <c r="A60" s="198" t="s">
        <v>284</v>
      </c>
      <c r="B60" s="199" t="s">
        <v>283</v>
      </c>
      <c r="C60" s="184">
        <v>465000000</v>
      </c>
      <c r="D60" s="184">
        <v>0</v>
      </c>
      <c r="E60" s="184">
        <v>0</v>
      </c>
      <c r="F60" s="184">
        <v>465000000</v>
      </c>
      <c r="G60" s="184">
        <v>0</v>
      </c>
      <c r="H60" s="185">
        <v>465000000</v>
      </c>
      <c r="I60" s="272"/>
      <c r="J60" s="272"/>
      <c r="M60" s="334"/>
      <c r="N60" s="334"/>
      <c r="O60" s="334"/>
      <c r="P60" s="334"/>
      <c r="Q60" s="334"/>
    </row>
    <row r="61" spans="1:17">
      <c r="A61" s="194" t="s">
        <v>285</v>
      </c>
      <c r="B61" s="195" t="s">
        <v>286</v>
      </c>
      <c r="C61" s="182">
        <v>70000000</v>
      </c>
      <c r="D61" s="182">
        <v>0</v>
      </c>
      <c r="E61" s="182">
        <v>0</v>
      </c>
      <c r="F61" s="182">
        <v>70000000</v>
      </c>
      <c r="G61" s="182">
        <v>0</v>
      </c>
      <c r="H61" s="183">
        <v>70000000</v>
      </c>
      <c r="I61" s="272"/>
      <c r="J61" s="272"/>
      <c r="M61" s="334"/>
      <c r="N61" s="334"/>
      <c r="O61" s="334"/>
      <c r="P61" s="334"/>
      <c r="Q61" s="334"/>
    </row>
    <row r="62" spans="1:17">
      <c r="A62" s="198" t="s">
        <v>287</v>
      </c>
      <c r="B62" s="199" t="s">
        <v>286</v>
      </c>
      <c r="C62" s="184">
        <v>70000000</v>
      </c>
      <c r="D62" s="184">
        <v>0</v>
      </c>
      <c r="E62" s="184">
        <v>0</v>
      </c>
      <c r="F62" s="184">
        <v>70000000</v>
      </c>
      <c r="G62" s="184">
        <v>0</v>
      </c>
      <c r="H62" s="185">
        <v>70000000</v>
      </c>
      <c r="I62" s="272"/>
      <c r="J62" s="272"/>
      <c r="M62" s="334"/>
      <c r="N62" s="334"/>
      <c r="O62" s="334"/>
      <c r="P62" s="334"/>
      <c r="Q62" s="334"/>
    </row>
    <row r="63" spans="1:17">
      <c r="A63" s="251" t="s">
        <v>88</v>
      </c>
      <c r="B63" s="252" t="s">
        <v>89</v>
      </c>
      <c r="C63" s="253">
        <v>586621815.59000003</v>
      </c>
      <c r="D63" s="253">
        <v>0</v>
      </c>
      <c r="E63" s="253">
        <v>0</v>
      </c>
      <c r="F63" s="253">
        <v>586621815.59000003</v>
      </c>
      <c r="G63" s="253">
        <v>0</v>
      </c>
      <c r="H63" s="254">
        <v>586621815.59000003</v>
      </c>
      <c r="I63" s="272"/>
      <c r="J63" s="272"/>
      <c r="M63" s="334"/>
      <c r="N63" s="334"/>
      <c r="O63" s="334"/>
      <c r="P63" s="334"/>
      <c r="Q63" s="334"/>
    </row>
    <row r="64" spans="1:17">
      <c r="A64" s="194" t="s">
        <v>288</v>
      </c>
      <c r="B64" s="195" t="s">
        <v>262</v>
      </c>
      <c r="C64" s="182">
        <v>420382125.13999999</v>
      </c>
      <c r="D64" s="182">
        <v>0</v>
      </c>
      <c r="E64" s="182">
        <v>0</v>
      </c>
      <c r="F64" s="182">
        <v>420382125.13999999</v>
      </c>
      <c r="G64" s="182">
        <v>0</v>
      </c>
      <c r="H64" s="183">
        <v>420382125.13999999</v>
      </c>
      <c r="I64" s="272"/>
      <c r="J64" s="272"/>
      <c r="M64" s="334"/>
      <c r="N64" s="334"/>
      <c r="O64" s="334"/>
      <c r="P64" s="334"/>
      <c r="Q64" s="334"/>
    </row>
    <row r="65" spans="1:17">
      <c r="A65" s="198" t="s">
        <v>289</v>
      </c>
      <c r="B65" s="199" t="s">
        <v>262</v>
      </c>
      <c r="C65" s="184">
        <v>420382125.13999999</v>
      </c>
      <c r="D65" s="184">
        <v>0</v>
      </c>
      <c r="E65" s="184">
        <v>0</v>
      </c>
      <c r="F65" s="184">
        <v>420382125.13999999</v>
      </c>
      <c r="G65" s="184">
        <v>0</v>
      </c>
      <c r="H65" s="185">
        <v>420382125.13999999</v>
      </c>
      <c r="I65" s="272"/>
      <c r="J65" s="272"/>
      <c r="M65" s="334"/>
      <c r="N65" s="334"/>
      <c r="O65" s="334"/>
      <c r="P65" s="334"/>
      <c r="Q65" s="334"/>
    </row>
    <row r="66" spans="1:17">
      <c r="A66" s="194" t="s">
        <v>290</v>
      </c>
      <c r="B66" s="195" t="s">
        <v>264</v>
      </c>
      <c r="C66" s="182">
        <v>166239690.44999999</v>
      </c>
      <c r="D66" s="182">
        <v>0</v>
      </c>
      <c r="E66" s="182">
        <v>0</v>
      </c>
      <c r="F66" s="182">
        <v>166239690.44999999</v>
      </c>
      <c r="G66" s="182">
        <v>0</v>
      </c>
      <c r="H66" s="183">
        <v>166239690.44999999</v>
      </c>
      <c r="I66" s="272"/>
      <c r="J66" s="272"/>
      <c r="M66" s="334"/>
      <c r="N66" s="334"/>
      <c r="O66" s="334"/>
      <c r="P66" s="334"/>
      <c r="Q66" s="334"/>
    </row>
    <row r="67" spans="1:17">
      <c r="A67" s="198" t="s">
        <v>291</v>
      </c>
      <c r="B67" s="199" t="s">
        <v>264</v>
      </c>
      <c r="C67" s="184">
        <v>166239690.44999999</v>
      </c>
      <c r="D67" s="184">
        <v>0</v>
      </c>
      <c r="E67" s="184">
        <v>0</v>
      </c>
      <c r="F67" s="184">
        <v>166239690.44999999</v>
      </c>
      <c r="G67" s="184">
        <v>0</v>
      </c>
      <c r="H67" s="185">
        <v>166239690.44999999</v>
      </c>
      <c r="I67" s="272"/>
      <c r="J67" s="272"/>
      <c r="M67" s="334"/>
      <c r="N67" s="334"/>
      <c r="O67" s="334"/>
      <c r="P67" s="334"/>
      <c r="Q67" s="334"/>
    </row>
    <row r="68" spans="1:17">
      <c r="A68" s="251" t="s">
        <v>92</v>
      </c>
      <c r="B68" s="252" t="s">
        <v>93</v>
      </c>
      <c r="C68" s="253">
        <v>1549676079.6500001</v>
      </c>
      <c r="D68" s="253">
        <v>4491619</v>
      </c>
      <c r="E68" s="253">
        <v>0</v>
      </c>
      <c r="F68" s="253">
        <v>1554167698.6500001</v>
      </c>
      <c r="G68" s="253">
        <v>0</v>
      </c>
      <c r="H68" s="254">
        <v>1554167698.6500001</v>
      </c>
      <c r="I68" s="272"/>
      <c r="J68" s="272"/>
      <c r="M68" s="334"/>
      <c r="N68" s="334"/>
      <c r="O68" s="334"/>
      <c r="P68" s="334"/>
      <c r="Q68" s="334"/>
    </row>
    <row r="69" spans="1:17">
      <c r="A69" s="194" t="s">
        <v>292</v>
      </c>
      <c r="B69" s="195" t="s">
        <v>268</v>
      </c>
      <c r="C69" s="182">
        <v>307374259.88</v>
      </c>
      <c r="D69" s="182">
        <v>0</v>
      </c>
      <c r="E69" s="182">
        <v>0</v>
      </c>
      <c r="F69" s="182">
        <v>307374259.88</v>
      </c>
      <c r="G69" s="182">
        <v>0</v>
      </c>
      <c r="H69" s="183">
        <v>307374259.88</v>
      </c>
      <c r="I69" s="272"/>
      <c r="J69" s="272"/>
      <c r="M69" s="334"/>
      <c r="N69" s="334"/>
      <c r="O69" s="334"/>
      <c r="P69" s="334"/>
      <c r="Q69" s="334"/>
    </row>
    <row r="70" spans="1:17">
      <c r="A70" s="198" t="s">
        <v>293</v>
      </c>
      <c r="B70" s="199" t="s">
        <v>268</v>
      </c>
      <c r="C70" s="184">
        <v>307374259.88</v>
      </c>
      <c r="D70" s="184">
        <v>0</v>
      </c>
      <c r="E70" s="184">
        <v>0</v>
      </c>
      <c r="F70" s="184">
        <v>307374259.88</v>
      </c>
      <c r="G70" s="184">
        <v>0</v>
      </c>
      <c r="H70" s="185">
        <v>307374259.88</v>
      </c>
      <c r="I70" s="272"/>
      <c r="J70" s="272"/>
      <c r="M70" s="334"/>
      <c r="N70" s="334"/>
      <c r="O70" s="334"/>
      <c r="P70" s="334"/>
      <c r="Q70" s="334"/>
    </row>
    <row r="71" spans="1:17">
      <c r="A71" s="194" t="s">
        <v>294</v>
      </c>
      <c r="B71" s="195" t="s">
        <v>270</v>
      </c>
      <c r="C71" s="182">
        <v>1242301819.77</v>
      </c>
      <c r="D71" s="182">
        <v>4491619</v>
      </c>
      <c r="E71" s="182">
        <v>0</v>
      </c>
      <c r="F71" s="182">
        <v>1246793438.77</v>
      </c>
      <c r="G71" s="182">
        <v>0</v>
      </c>
      <c r="H71" s="183">
        <v>1246793438.77</v>
      </c>
      <c r="I71" s="272"/>
      <c r="J71" s="272"/>
      <c r="M71" s="334"/>
      <c r="N71" s="334"/>
      <c r="O71" s="334"/>
      <c r="P71" s="334"/>
      <c r="Q71" s="334"/>
    </row>
    <row r="72" spans="1:17">
      <c r="A72" s="198" t="s">
        <v>295</v>
      </c>
      <c r="B72" s="199" t="s">
        <v>270</v>
      </c>
      <c r="C72" s="184">
        <v>1242301819.77</v>
      </c>
      <c r="D72" s="184">
        <v>4491619</v>
      </c>
      <c r="E72" s="184">
        <v>0</v>
      </c>
      <c r="F72" s="184">
        <v>1246793438.77</v>
      </c>
      <c r="G72" s="184">
        <v>0</v>
      </c>
      <c r="H72" s="185">
        <v>1246793438.77</v>
      </c>
      <c r="I72" s="272"/>
      <c r="J72" s="272"/>
      <c r="M72" s="334"/>
      <c r="N72" s="334"/>
      <c r="O72" s="334"/>
      <c r="P72" s="334"/>
      <c r="Q72" s="334"/>
    </row>
    <row r="73" spans="1:17">
      <c r="A73" s="251" t="s">
        <v>95</v>
      </c>
      <c r="B73" s="252" t="s">
        <v>96</v>
      </c>
      <c r="C73" s="253">
        <v>242083976</v>
      </c>
      <c r="D73" s="253">
        <v>0</v>
      </c>
      <c r="E73" s="253">
        <v>0</v>
      </c>
      <c r="F73" s="253">
        <v>242083976</v>
      </c>
      <c r="G73" s="253">
        <v>0</v>
      </c>
      <c r="H73" s="254">
        <v>242083976</v>
      </c>
      <c r="I73" s="272"/>
      <c r="J73" s="272"/>
      <c r="M73" s="334"/>
      <c r="N73" s="334"/>
      <c r="O73" s="334"/>
      <c r="P73" s="334"/>
      <c r="Q73" s="334"/>
    </row>
    <row r="74" spans="1:17">
      <c r="A74" s="194" t="s">
        <v>296</v>
      </c>
      <c r="B74" s="195" t="s">
        <v>297</v>
      </c>
      <c r="C74" s="182">
        <v>242083976</v>
      </c>
      <c r="D74" s="182">
        <v>0</v>
      </c>
      <c r="E74" s="182">
        <v>0</v>
      </c>
      <c r="F74" s="182">
        <v>242083976</v>
      </c>
      <c r="G74" s="182">
        <v>0</v>
      </c>
      <c r="H74" s="183">
        <v>242083976</v>
      </c>
      <c r="I74" s="272"/>
      <c r="J74" s="272"/>
      <c r="M74" s="334"/>
      <c r="N74" s="334"/>
      <c r="O74" s="334"/>
      <c r="P74" s="334"/>
      <c r="Q74" s="334"/>
    </row>
    <row r="75" spans="1:17">
      <c r="A75" s="198" t="s">
        <v>298</v>
      </c>
      <c r="B75" s="199" t="s">
        <v>297</v>
      </c>
      <c r="C75" s="184">
        <v>242083976</v>
      </c>
      <c r="D75" s="184">
        <v>0</v>
      </c>
      <c r="E75" s="184">
        <v>0</v>
      </c>
      <c r="F75" s="184">
        <v>242083976</v>
      </c>
      <c r="G75" s="184">
        <v>0</v>
      </c>
      <c r="H75" s="185">
        <v>242083976</v>
      </c>
      <c r="I75" s="272"/>
      <c r="J75" s="272"/>
      <c r="M75" s="334"/>
      <c r="N75" s="334"/>
      <c r="O75" s="334"/>
      <c r="P75" s="334"/>
      <c r="Q75" s="334"/>
    </row>
    <row r="76" spans="1:17" ht="25.5">
      <c r="A76" s="251" t="s">
        <v>99</v>
      </c>
      <c r="B76" s="252" t="s">
        <v>100</v>
      </c>
      <c r="C76" s="253">
        <v>-2089292573.96</v>
      </c>
      <c r="D76" s="253">
        <v>0</v>
      </c>
      <c r="E76" s="253">
        <v>29190613.640000001</v>
      </c>
      <c r="F76" s="253">
        <v>-2118483187.5999999</v>
      </c>
      <c r="G76" s="253">
        <v>0</v>
      </c>
      <c r="H76" s="254">
        <v>-2118483187.5999999</v>
      </c>
      <c r="I76" s="272"/>
      <c r="J76" s="272"/>
      <c r="M76" s="334"/>
      <c r="N76" s="334"/>
      <c r="O76" s="334"/>
      <c r="P76" s="334"/>
      <c r="Q76" s="334"/>
    </row>
    <row r="77" spans="1:17">
      <c r="A77" s="194" t="s">
        <v>299</v>
      </c>
      <c r="B77" s="195" t="s">
        <v>257</v>
      </c>
      <c r="C77" s="182">
        <v>-478189555.89999998</v>
      </c>
      <c r="D77" s="182">
        <v>0</v>
      </c>
      <c r="E77" s="182">
        <v>7718750</v>
      </c>
      <c r="F77" s="182">
        <v>-485908305.89999998</v>
      </c>
      <c r="G77" s="182">
        <v>0</v>
      </c>
      <c r="H77" s="183">
        <v>-485908305.89999998</v>
      </c>
      <c r="I77" s="272"/>
      <c r="J77" s="272"/>
      <c r="M77" s="334"/>
      <c r="N77" s="334"/>
      <c r="O77" s="334"/>
      <c r="P77" s="334"/>
      <c r="Q77" s="334"/>
    </row>
    <row r="78" spans="1:17">
      <c r="A78" s="198" t="s">
        <v>300</v>
      </c>
      <c r="B78" s="199" t="s">
        <v>301</v>
      </c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5">
        <v>0</v>
      </c>
      <c r="I78" s="272"/>
      <c r="J78" s="272"/>
      <c r="M78" s="334"/>
      <c r="N78" s="334"/>
      <c r="O78" s="334"/>
      <c r="P78" s="334"/>
      <c r="Q78" s="334"/>
    </row>
    <row r="79" spans="1:17">
      <c r="A79" s="198" t="s">
        <v>302</v>
      </c>
      <c r="B79" s="199" t="s">
        <v>280</v>
      </c>
      <c r="C79" s="184">
        <v>-439179132.20999998</v>
      </c>
      <c r="D79" s="184">
        <v>0</v>
      </c>
      <c r="E79" s="184">
        <v>7161458</v>
      </c>
      <c r="F79" s="184">
        <v>-446340590.20999998</v>
      </c>
      <c r="G79" s="184">
        <v>0</v>
      </c>
      <c r="H79" s="185">
        <v>-446340590.20999998</v>
      </c>
      <c r="I79" s="272"/>
      <c r="J79" s="272"/>
      <c r="M79" s="334"/>
      <c r="N79" s="334"/>
      <c r="O79" s="334"/>
      <c r="P79" s="334"/>
      <c r="Q79" s="334"/>
    </row>
    <row r="80" spans="1:17">
      <c r="A80" s="198" t="s">
        <v>303</v>
      </c>
      <c r="B80" s="199" t="s">
        <v>283</v>
      </c>
      <c r="C80" s="184">
        <v>-33906250</v>
      </c>
      <c r="D80" s="184">
        <v>0</v>
      </c>
      <c r="E80" s="184">
        <v>484375</v>
      </c>
      <c r="F80" s="184">
        <v>-34390625</v>
      </c>
      <c r="G80" s="184">
        <v>0</v>
      </c>
      <c r="H80" s="185">
        <v>-34390625</v>
      </c>
      <c r="I80" s="272"/>
      <c r="J80" s="272"/>
      <c r="M80" s="334"/>
      <c r="N80" s="334"/>
      <c r="O80" s="334"/>
      <c r="P80" s="334"/>
      <c r="Q80" s="334"/>
    </row>
    <row r="81" spans="1:17">
      <c r="A81" s="198" t="s">
        <v>304</v>
      </c>
      <c r="B81" s="199" t="s">
        <v>286</v>
      </c>
      <c r="C81" s="184">
        <v>-5104173.6900000004</v>
      </c>
      <c r="D81" s="184">
        <v>0</v>
      </c>
      <c r="E81" s="184">
        <v>72917</v>
      </c>
      <c r="F81" s="184">
        <v>-5177090.6900000004</v>
      </c>
      <c r="G81" s="184">
        <v>0</v>
      </c>
      <c r="H81" s="185">
        <v>-5177090.6900000004</v>
      </c>
      <c r="I81" s="272"/>
      <c r="J81" s="272"/>
      <c r="M81" s="334"/>
      <c r="N81" s="334"/>
      <c r="O81" s="334"/>
      <c r="P81" s="334"/>
      <c r="Q81" s="334"/>
    </row>
    <row r="82" spans="1:17">
      <c r="A82" s="194" t="s">
        <v>305</v>
      </c>
      <c r="B82" s="195" t="s">
        <v>260</v>
      </c>
      <c r="C82" s="182">
        <v>-260617350.75</v>
      </c>
      <c r="D82" s="182">
        <v>0</v>
      </c>
      <c r="E82" s="182">
        <v>3871408</v>
      </c>
      <c r="F82" s="182">
        <v>-264488758.75</v>
      </c>
      <c r="G82" s="182">
        <v>0</v>
      </c>
      <c r="H82" s="183">
        <v>-264488758.75</v>
      </c>
      <c r="I82" s="272"/>
      <c r="J82" s="272"/>
      <c r="M82" s="334"/>
      <c r="N82" s="334"/>
      <c r="O82" s="334"/>
      <c r="P82" s="334"/>
      <c r="Q82" s="334"/>
    </row>
    <row r="83" spans="1:17">
      <c r="A83" s="198" t="s">
        <v>306</v>
      </c>
      <c r="B83" s="199" t="s">
        <v>262</v>
      </c>
      <c r="C83" s="184">
        <v>-147001537.15000001</v>
      </c>
      <c r="D83" s="184">
        <v>0</v>
      </c>
      <c r="E83" s="184">
        <v>2583087</v>
      </c>
      <c r="F83" s="184">
        <v>-149584624.15000001</v>
      </c>
      <c r="G83" s="184">
        <v>0</v>
      </c>
      <c r="H83" s="185">
        <v>-149584624.15000001</v>
      </c>
      <c r="I83" s="272"/>
      <c r="J83" s="272"/>
      <c r="M83" s="334"/>
      <c r="N83" s="334"/>
      <c r="O83" s="334"/>
      <c r="P83" s="334"/>
      <c r="Q83" s="334"/>
    </row>
    <row r="84" spans="1:17">
      <c r="A84" s="198" t="s">
        <v>307</v>
      </c>
      <c r="B84" s="199" t="s">
        <v>264</v>
      </c>
      <c r="C84" s="184">
        <v>-113615813.59999999</v>
      </c>
      <c r="D84" s="184">
        <v>0</v>
      </c>
      <c r="E84" s="184">
        <v>1288321</v>
      </c>
      <c r="F84" s="184">
        <v>-114904134.59999999</v>
      </c>
      <c r="G84" s="184">
        <v>0</v>
      </c>
      <c r="H84" s="185">
        <v>-114904134.59999999</v>
      </c>
      <c r="I84" s="272"/>
      <c r="J84" s="272"/>
      <c r="M84" s="334"/>
      <c r="N84" s="334"/>
      <c r="O84" s="334"/>
      <c r="P84" s="334"/>
      <c r="Q84" s="334"/>
    </row>
    <row r="85" spans="1:17">
      <c r="A85" s="194" t="s">
        <v>308</v>
      </c>
      <c r="B85" s="195" t="s">
        <v>266</v>
      </c>
      <c r="C85" s="182">
        <v>-1154801128.23</v>
      </c>
      <c r="D85" s="182">
        <v>0</v>
      </c>
      <c r="E85" s="182">
        <v>15583089.640000001</v>
      </c>
      <c r="F85" s="182">
        <v>-1170384217.8699999</v>
      </c>
      <c r="G85" s="182">
        <v>0</v>
      </c>
      <c r="H85" s="183">
        <v>-1170384217.8699999</v>
      </c>
      <c r="I85" s="272"/>
      <c r="J85" s="272"/>
      <c r="M85" s="334"/>
      <c r="N85" s="334"/>
      <c r="O85" s="334"/>
      <c r="P85" s="334"/>
      <c r="Q85" s="334"/>
    </row>
    <row r="86" spans="1:17">
      <c r="A86" s="198" t="s">
        <v>309</v>
      </c>
      <c r="B86" s="199" t="s">
        <v>268</v>
      </c>
      <c r="C86" s="184">
        <v>-216026758.40000001</v>
      </c>
      <c r="D86" s="184">
        <v>0</v>
      </c>
      <c r="E86" s="184">
        <v>3530396</v>
      </c>
      <c r="F86" s="184">
        <v>-219557154.40000001</v>
      </c>
      <c r="G86" s="184">
        <v>0</v>
      </c>
      <c r="H86" s="185">
        <v>-219557154.40000001</v>
      </c>
      <c r="I86" s="272"/>
      <c r="J86" s="272"/>
      <c r="M86" s="334"/>
      <c r="N86" s="334"/>
      <c r="O86" s="334"/>
      <c r="P86" s="334"/>
      <c r="Q86" s="334"/>
    </row>
    <row r="87" spans="1:17">
      <c r="A87" s="198" t="s">
        <v>310</v>
      </c>
      <c r="B87" s="199" t="s">
        <v>270</v>
      </c>
      <c r="C87" s="184">
        <v>-938774369.83000004</v>
      </c>
      <c r="D87" s="184">
        <v>0</v>
      </c>
      <c r="E87" s="184">
        <v>12052693.640000001</v>
      </c>
      <c r="F87" s="184">
        <v>-950827063.47000003</v>
      </c>
      <c r="G87" s="184">
        <v>0</v>
      </c>
      <c r="H87" s="185">
        <v>-950827063.47000003</v>
      </c>
      <c r="I87" s="272"/>
      <c r="J87" s="272"/>
      <c r="M87" s="334"/>
      <c r="N87" s="334"/>
      <c r="O87" s="334"/>
      <c r="P87" s="334"/>
      <c r="Q87" s="334"/>
    </row>
    <row r="88" spans="1:17">
      <c r="A88" s="194" t="s">
        <v>311</v>
      </c>
      <c r="B88" s="195" t="s">
        <v>312</v>
      </c>
      <c r="C88" s="182">
        <v>-195684539.08000001</v>
      </c>
      <c r="D88" s="182">
        <v>0</v>
      </c>
      <c r="E88" s="182">
        <v>2017366</v>
      </c>
      <c r="F88" s="182">
        <v>-197701905.08000001</v>
      </c>
      <c r="G88" s="182">
        <v>0</v>
      </c>
      <c r="H88" s="183">
        <v>-197701905.08000001</v>
      </c>
      <c r="I88" s="272"/>
      <c r="J88" s="272"/>
      <c r="M88" s="334"/>
      <c r="N88" s="334"/>
      <c r="O88" s="334"/>
      <c r="P88" s="334"/>
      <c r="Q88" s="334"/>
    </row>
    <row r="89" spans="1:17">
      <c r="A89" s="198" t="s">
        <v>313</v>
      </c>
      <c r="B89" s="199" t="s">
        <v>297</v>
      </c>
      <c r="C89" s="184">
        <v>-195684539.08000001</v>
      </c>
      <c r="D89" s="184">
        <v>0</v>
      </c>
      <c r="E89" s="184">
        <v>2017366</v>
      </c>
      <c r="F89" s="184">
        <v>-197701905.08000001</v>
      </c>
      <c r="G89" s="184">
        <v>0</v>
      </c>
      <c r="H89" s="185">
        <v>-197701905.08000001</v>
      </c>
      <c r="I89" s="272"/>
      <c r="J89" s="272"/>
      <c r="M89" s="334"/>
      <c r="N89" s="334"/>
      <c r="O89" s="334"/>
      <c r="P89" s="334"/>
      <c r="Q89" s="334"/>
    </row>
    <row r="90" spans="1:17">
      <c r="A90" s="194" t="s">
        <v>314</v>
      </c>
      <c r="B90" s="195" t="s">
        <v>315</v>
      </c>
      <c r="C90" s="182">
        <v>0</v>
      </c>
      <c r="D90" s="182">
        <v>0</v>
      </c>
      <c r="E90" s="182">
        <v>0</v>
      </c>
      <c r="F90" s="182">
        <v>0</v>
      </c>
      <c r="G90" s="182">
        <v>0</v>
      </c>
      <c r="H90" s="183">
        <v>0</v>
      </c>
      <c r="I90" s="272"/>
      <c r="J90" s="272"/>
      <c r="M90" s="334"/>
      <c r="N90" s="334"/>
      <c r="O90" s="334"/>
      <c r="P90" s="334"/>
      <c r="Q90" s="334"/>
    </row>
    <row r="91" spans="1:17">
      <c r="A91" s="198" t="s">
        <v>316</v>
      </c>
      <c r="B91" s="199" t="s">
        <v>317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5">
        <v>0</v>
      </c>
      <c r="I91" s="272"/>
      <c r="J91" s="272"/>
      <c r="M91" s="334"/>
      <c r="N91" s="334"/>
      <c r="O91" s="334"/>
      <c r="P91" s="334"/>
      <c r="Q91" s="334"/>
    </row>
    <row r="92" spans="1:17" ht="25.5">
      <c r="A92" s="198" t="s">
        <v>318</v>
      </c>
      <c r="B92" s="199" t="s">
        <v>319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5">
        <v>0</v>
      </c>
      <c r="I92" s="272"/>
      <c r="J92" s="272"/>
      <c r="M92" s="334"/>
      <c r="N92" s="334"/>
      <c r="O92" s="334"/>
      <c r="P92" s="334"/>
      <c r="Q92" s="334"/>
    </row>
    <row r="93" spans="1:17" ht="25.5">
      <c r="A93" s="198" t="s">
        <v>320</v>
      </c>
      <c r="B93" s="199" t="s">
        <v>321</v>
      </c>
      <c r="C93" s="184">
        <v>0</v>
      </c>
      <c r="D93" s="184">
        <v>0</v>
      </c>
      <c r="E93" s="184">
        <v>0</v>
      </c>
      <c r="F93" s="184">
        <v>0</v>
      </c>
      <c r="G93" s="184">
        <v>0</v>
      </c>
      <c r="H93" s="185">
        <v>0</v>
      </c>
      <c r="I93" s="272"/>
      <c r="J93" s="272"/>
      <c r="M93" s="334"/>
      <c r="N93" s="334"/>
      <c r="O93" s="334"/>
      <c r="P93" s="334"/>
      <c r="Q93" s="334"/>
    </row>
    <row r="94" spans="1:17" ht="25.5">
      <c r="A94" s="251" t="s">
        <v>101</v>
      </c>
      <c r="B94" s="252" t="s">
        <v>102</v>
      </c>
      <c r="C94" s="253">
        <v>-353757467</v>
      </c>
      <c r="D94" s="253">
        <v>0</v>
      </c>
      <c r="E94" s="253">
        <v>0</v>
      </c>
      <c r="F94" s="253">
        <v>-353757467</v>
      </c>
      <c r="G94" s="253">
        <v>0</v>
      </c>
      <c r="H94" s="254">
        <v>-353757467</v>
      </c>
      <c r="I94" s="272"/>
      <c r="J94" s="272"/>
      <c r="M94" s="334"/>
      <c r="N94" s="334"/>
      <c r="O94" s="334"/>
      <c r="P94" s="334"/>
      <c r="Q94" s="334"/>
    </row>
    <row r="95" spans="1:17">
      <c r="A95" s="194" t="s">
        <v>322</v>
      </c>
      <c r="B95" s="195" t="s">
        <v>257</v>
      </c>
      <c r="C95" s="182">
        <v>-353757467</v>
      </c>
      <c r="D95" s="182">
        <v>0</v>
      </c>
      <c r="E95" s="182">
        <v>0</v>
      </c>
      <c r="F95" s="182">
        <v>-353757467</v>
      </c>
      <c r="G95" s="182">
        <v>0</v>
      </c>
      <c r="H95" s="183">
        <v>-353757467</v>
      </c>
      <c r="I95" s="272"/>
      <c r="J95" s="272"/>
      <c r="M95" s="334"/>
      <c r="N95" s="334"/>
      <c r="O95" s="334"/>
      <c r="P95" s="334"/>
      <c r="Q95" s="334"/>
    </row>
    <row r="96" spans="1:17">
      <c r="A96" s="198" t="s">
        <v>323</v>
      </c>
      <c r="B96" s="199" t="s">
        <v>280</v>
      </c>
      <c r="C96" s="184">
        <v>-343725899</v>
      </c>
      <c r="D96" s="184">
        <v>0</v>
      </c>
      <c r="E96" s="184">
        <v>0</v>
      </c>
      <c r="F96" s="184">
        <v>-343725899</v>
      </c>
      <c r="G96" s="184">
        <v>0</v>
      </c>
      <c r="H96" s="185">
        <v>-343725899</v>
      </c>
      <c r="I96" s="272"/>
      <c r="J96" s="272"/>
      <c r="M96" s="334"/>
      <c r="N96" s="334"/>
      <c r="O96" s="334"/>
      <c r="P96" s="334"/>
      <c r="Q96" s="334"/>
    </row>
    <row r="97" spans="1:17">
      <c r="A97" s="198" t="s">
        <v>324</v>
      </c>
      <c r="B97" s="199" t="s">
        <v>283</v>
      </c>
      <c r="C97" s="184">
        <v>-5965329</v>
      </c>
      <c r="D97" s="184">
        <v>0</v>
      </c>
      <c r="E97" s="184">
        <v>0</v>
      </c>
      <c r="F97" s="184">
        <v>-5965329</v>
      </c>
      <c r="G97" s="184">
        <v>0</v>
      </c>
      <c r="H97" s="185">
        <v>-5965329</v>
      </c>
      <c r="I97" s="272"/>
      <c r="J97" s="272"/>
      <c r="M97" s="334"/>
      <c r="N97" s="334"/>
      <c r="O97" s="334"/>
      <c r="P97" s="334"/>
      <c r="Q97" s="334"/>
    </row>
    <row r="98" spans="1:17">
      <c r="A98" s="198" t="s">
        <v>325</v>
      </c>
      <c r="B98" s="199" t="s">
        <v>286</v>
      </c>
      <c r="C98" s="184">
        <v>-4066239</v>
      </c>
      <c r="D98" s="184">
        <v>0</v>
      </c>
      <c r="E98" s="184">
        <v>0</v>
      </c>
      <c r="F98" s="184">
        <v>-4066239</v>
      </c>
      <c r="G98" s="184">
        <v>0</v>
      </c>
      <c r="H98" s="185">
        <v>-4066239</v>
      </c>
      <c r="I98" s="272"/>
      <c r="J98" s="272"/>
      <c r="M98" s="334"/>
      <c r="N98" s="334"/>
      <c r="O98" s="334"/>
      <c r="P98" s="334"/>
      <c r="Q98" s="334"/>
    </row>
    <row r="99" spans="1:17">
      <c r="A99" s="131" t="s">
        <v>51</v>
      </c>
      <c r="B99" s="132" t="s">
        <v>52</v>
      </c>
      <c r="C99" s="180">
        <v>7897181464.9200001</v>
      </c>
      <c r="D99" s="180">
        <v>1280687133</v>
      </c>
      <c r="E99" s="180">
        <v>1894359839.72</v>
      </c>
      <c r="F99" s="180">
        <v>7283508758.1999998</v>
      </c>
      <c r="G99" s="180">
        <v>7283508758.1999998</v>
      </c>
      <c r="H99" s="181">
        <v>0</v>
      </c>
      <c r="I99" s="272"/>
      <c r="J99" s="272"/>
      <c r="M99" s="334"/>
      <c r="N99" s="334"/>
      <c r="O99" s="334"/>
      <c r="P99" s="334"/>
      <c r="Q99" s="334"/>
    </row>
    <row r="100" spans="1:17">
      <c r="A100" s="251" t="s">
        <v>55</v>
      </c>
      <c r="B100" s="252" t="s">
        <v>56</v>
      </c>
      <c r="C100" s="253">
        <v>156055599.96000001</v>
      </c>
      <c r="D100" s="253">
        <v>0</v>
      </c>
      <c r="E100" s="253">
        <v>61478749.869999997</v>
      </c>
      <c r="F100" s="253">
        <v>94576850.090000004</v>
      </c>
      <c r="G100" s="253">
        <v>94576850.090000004</v>
      </c>
      <c r="H100" s="254">
        <v>0</v>
      </c>
      <c r="I100" s="272"/>
      <c r="J100" s="272"/>
      <c r="M100" s="334"/>
      <c r="N100" s="334"/>
      <c r="O100" s="334"/>
      <c r="P100" s="334"/>
      <c r="Q100" s="334"/>
    </row>
    <row r="101" spans="1:17">
      <c r="A101" s="194" t="s">
        <v>326</v>
      </c>
      <c r="B101" s="195" t="s">
        <v>327</v>
      </c>
      <c r="C101" s="182">
        <v>14966879</v>
      </c>
      <c r="D101" s="182">
        <v>0</v>
      </c>
      <c r="E101" s="182">
        <v>14689298</v>
      </c>
      <c r="F101" s="182">
        <v>277581</v>
      </c>
      <c r="G101" s="182">
        <v>277581</v>
      </c>
      <c r="H101" s="183">
        <v>0</v>
      </c>
      <c r="I101" s="272"/>
      <c r="J101" s="272"/>
      <c r="M101" s="334"/>
      <c r="N101" s="334"/>
      <c r="O101" s="334"/>
      <c r="P101" s="334"/>
      <c r="Q101" s="334"/>
    </row>
    <row r="102" spans="1:17">
      <c r="A102" s="198" t="s">
        <v>328</v>
      </c>
      <c r="B102" s="199" t="s">
        <v>327</v>
      </c>
      <c r="C102" s="184">
        <v>14966879</v>
      </c>
      <c r="D102" s="184">
        <v>0</v>
      </c>
      <c r="E102" s="184">
        <v>14689298</v>
      </c>
      <c r="F102" s="184">
        <v>277581</v>
      </c>
      <c r="G102" s="184">
        <v>277581</v>
      </c>
      <c r="H102" s="185">
        <v>0</v>
      </c>
      <c r="I102" s="272"/>
      <c r="J102" s="272"/>
      <c r="M102" s="334"/>
      <c r="N102" s="334"/>
      <c r="O102" s="334"/>
      <c r="P102" s="334"/>
      <c r="Q102" s="334"/>
    </row>
    <row r="103" spans="1:17">
      <c r="A103" s="194" t="s">
        <v>329</v>
      </c>
      <c r="B103" s="195" t="s">
        <v>330</v>
      </c>
      <c r="C103" s="182">
        <v>72295857.769999996</v>
      </c>
      <c r="D103" s="182">
        <v>0</v>
      </c>
      <c r="E103" s="182">
        <v>20490729.73</v>
      </c>
      <c r="F103" s="182">
        <v>51805128.039999999</v>
      </c>
      <c r="G103" s="182">
        <v>51805128.039999999</v>
      </c>
      <c r="H103" s="183">
        <v>0</v>
      </c>
      <c r="I103" s="272"/>
      <c r="J103" s="272"/>
      <c r="M103" s="334"/>
      <c r="N103" s="334"/>
      <c r="O103" s="334"/>
      <c r="P103" s="334"/>
      <c r="Q103" s="334"/>
    </row>
    <row r="104" spans="1:17">
      <c r="A104" s="198" t="s">
        <v>331</v>
      </c>
      <c r="B104" s="199" t="s">
        <v>330</v>
      </c>
      <c r="C104" s="184">
        <v>72295857.769999996</v>
      </c>
      <c r="D104" s="184">
        <v>0</v>
      </c>
      <c r="E104" s="184">
        <v>20490729.73</v>
      </c>
      <c r="F104" s="184">
        <v>51805128.039999999</v>
      </c>
      <c r="G104" s="184">
        <v>51805128.039999999</v>
      </c>
      <c r="H104" s="185">
        <v>0</v>
      </c>
      <c r="I104" s="272"/>
      <c r="J104" s="272"/>
      <c r="M104" s="334"/>
      <c r="N104" s="334"/>
      <c r="O104" s="334"/>
      <c r="P104" s="334"/>
      <c r="Q104" s="334"/>
    </row>
    <row r="105" spans="1:17">
      <c r="A105" s="194" t="s">
        <v>332</v>
      </c>
      <c r="B105" s="195" t="s">
        <v>333</v>
      </c>
      <c r="C105" s="182">
        <v>68792863.189999998</v>
      </c>
      <c r="D105" s="182">
        <v>0</v>
      </c>
      <c r="E105" s="182">
        <v>26298722.140000001</v>
      </c>
      <c r="F105" s="182">
        <v>42494141.049999997</v>
      </c>
      <c r="G105" s="182">
        <v>42494141.049999997</v>
      </c>
      <c r="H105" s="183">
        <v>0</v>
      </c>
      <c r="I105" s="272"/>
      <c r="J105" s="272"/>
      <c r="M105" s="334"/>
      <c r="N105" s="334"/>
      <c r="O105" s="334"/>
      <c r="P105" s="334"/>
      <c r="Q105" s="334"/>
    </row>
    <row r="106" spans="1:17">
      <c r="A106" s="198" t="s">
        <v>334</v>
      </c>
      <c r="B106" s="199" t="s">
        <v>333</v>
      </c>
      <c r="C106" s="184">
        <v>68792863.189999998</v>
      </c>
      <c r="D106" s="184">
        <v>0</v>
      </c>
      <c r="E106" s="184">
        <v>26298722.140000001</v>
      </c>
      <c r="F106" s="184">
        <v>42494141.049999997</v>
      </c>
      <c r="G106" s="184">
        <v>42494141.049999997</v>
      </c>
      <c r="H106" s="185">
        <v>0</v>
      </c>
      <c r="I106" s="272"/>
      <c r="J106" s="272"/>
      <c r="M106" s="334"/>
      <c r="N106" s="334"/>
      <c r="O106" s="334"/>
      <c r="P106" s="334"/>
      <c r="Q106" s="334"/>
    </row>
    <row r="107" spans="1:17">
      <c r="A107" s="251" t="s">
        <v>57</v>
      </c>
      <c r="B107" s="252" t="s">
        <v>58</v>
      </c>
      <c r="C107" s="253">
        <v>2548250</v>
      </c>
      <c r="D107" s="253">
        <v>21162138</v>
      </c>
      <c r="E107" s="253">
        <v>5060905</v>
      </c>
      <c r="F107" s="253">
        <v>18649483</v>
      </c>
      <c r="G107" s="253">
        <v>18649483</v>
      </c>
      <c r="H107" s="254">
        <v>0</v>
      </c>
      <c r="I107" s="272"/>
      <c r="J107" s="272"/>
      <c r="M107" s="334"/>
      <c r="N107" s="334"/>
      <c r="O107" s="334"/>
      <c r="P107" s="334"/>
      <c r="Q107" s="334"/>
    </row>
    <row r="108" spans="1:17">
      <c r="A108" s="194" t="s">
        <v>335</v>
      </c>
      <c r="B108" s="195" t="s">
        <v>336</v>
      </c>
      <c r="C108" s="182">
        <v>2548250</v>
      </c>
      <c r="D108" s="182">
        <v>21162138</v>
      </c>
      <c r="E108" s="182">
        <v>5060905</v>
      </c>
      <c r="F108" s="182">
        <v>18649483</v>
      </c>
      <c r="G108" s="182">
        <v>18649483</v>
      </c>
      <c r="H108" s="183">
        <v>0</v>
      </c>
      <c r="I108" s="272"/>
      <c r="J108" s="272"/>
      <c r="M108" s="334"/>
      <c r="N108" s="334"/>
      <c r="O108" s="334"/>
      <c r="P108" s="334"/>
      <c r="Q108" s="334"/>
    </row>
    <row r="109" spans="1:17">
      <c r="A109" s="198" t="s">
        <v>337</v>
      </c>
      <c r="B109" s="199" t="s">
        <v>336</v>
      </c>
      <c r="C109" s="184">
        <v>2548250</v>
      </c>
      <c r="D109" s="184">
        <v>21162138</v>
      </c>
      <c r="E109" s="184">
        <v>5060905</v>
      </c>
      <c r="F109" s="184">
        <v>18649483</v>
      </c>
      <c r="G109" s="184">
        <v>18649483</v>
      </c>
      <c r="H109" s="185">
        <v>0</v>
      </c>
      <c r="I109" s="272"/>
      <c r="J109" s="272"/>
      <c r="M109" s="334"/>
      <c r="N109" s="334"/>
      <c r="O109" s="334"/>
      <c r="P109" s="334"/>
      <c r="Q109" s="334"/>
    </row>
    <row r="110" spans="1:17">
      <c r="A110" s="194" t="s">
        <v>338</v>
      </c>
      <c r="B110" s="195" t="s">
        <v>339</v>
      </c>
      <c r="C110" s="182">
        <v>0</v>
      </c>
      <c r="D110" s="182">
        <v>0</v>
      </c>
      <c r="E110" s="182">
        <v>0</v>
      </c>
      <c r="F110" s="182">
        <v>0</v>
      </c>
      <c r="G110" s="182">
        <v>0</v>
      </c>
      <c r="H110" s="183">
        <v>0</v>
      </c>
      <c r="I110" s="272"/>
      <c r="J110" s="272"/>
      <c r="M110" s="334"/>
      <c r="N110" s="334"/>
      <c r="O110" s="334"/>
      <c r="P110" s="334"/>
      <c r="Q110" s="334"/>
    </row>
    <row r="111" spans="1:17">
      <c r="A111" s="198" t="s">
        <v>340</v>
      </c>
      <c r="B111" s="199" t="s">
        <v>341</v>
      </c>
      <c r="C111" s="184">
        <v>0</v>
      </c>
      <c r="D111" s="184">
        <v>0</v>
      </c>
      <c r="E111" s="184">
        <v>0</v>
      </c>
      <c r="F111" s="184">
        <v>0</v>
      </c>
      <c r="G111" s="184">
        <v>0</v>
      </c>
      <c r="H111" s="185">
        <v>0</v>
      </c>
      <c r="I111" s="272"/>
      <c r="J111" s="272"/>
      <c r="M111" s="334"/>
      <c r="N111" s="334"/>
      <c r="O111" s="334"/>
      <c r="P111" s="334"/>
      <c r="Q111" s="334"/>
    </row>
    <row r="112" spans="1:17">
      <c r="A112" s="251" t="s">
        <v>59</v>
      </c>
      <c r="B112" s="252" t="s">
        <v>60</v>
      </c>
      <c r="C112" s="253">
        <v>7344409232.3199997</v>
      </c>
      <c r="D112" s="253">
        <v>1259524995</v>
      </c>
      <c r="E112" s="253">
        <v>1827820184.8499999</v>
      </c>
      <c r="F112" s="253">
        <v>6776114042.4700003</v>
      </c>
      <c r="G112" s="253">
        <v>6776114042.4700003</v>
      </c>
      <c r="H112" s="254">
        <v>0</v>
      </c>
      <c r="I112" s="272"/>
      <c r="J112" s="272"/>
      <c r="M112" s="334"/>
      <c r="N112" s="334"/>
      <c r="O112" s="334"/>
      <c r="P112" s="334"/>
      <c r="Q112" s="334"/>
    </row>
    <row r="113" spans="1:17">
      <c r="A113" s="194" t="s">
        <v>342</v>
      </c>
      <c r="B113" s="195" t="s">
        <v>343</v>
      </c>
      <c r="C113" s="182">
        <v>7344409232.3199997</v>
      </c>
      <c r="D113" s="182">
        <v>1259524995</v>
      </c>
      <c r="E113" s="182">
        <v>1827820184.8499999</v>
      </c>
      <c r="F113" s="182">
        <v>6776114042.4700003</v>
      </c>
      <c r="G113" s="182">
        <v>6776114042.4700003</v>
      </c>
      <c r="H113" s="183">
        <v>0</v>
      </c>
      <c r="I113" s="272"/>
      <c r="J113" s="272"/>
      <c r="M113" s="334"/>
      <c r="N113" s="334"/>
      <c r="O113" s="334"/>
      <c r="P113" s="334"/>
      <c r="Q113" s="334"/>
    </row>
    <row r="114" spans="1:17">
      <c r="A114" s="198" t="s">
        <v>344</v>
      </c>
      <c r="B114" s="199" t="s">
        <v>343</v>
      </c>
      <c r="C114" s="184">
        <v>124020207</v>
      </c>
      <c r="D114" s="184">
        <v>112383834</v>
      </c>
      <c r="E114" s="184">
        <v>0</v>
      </c>
      <c r="F114" s="184">
        <v>236404041</v>
      </c>
      <c r="G114" s="184">
        <v>236404041</v>
      </c>
      <c r="H114" s="185">
        <v>0</v>
      </c>
      <c r="I114" s="272"/>
      <c r="J114" s="272"/>
      <c r="M114" s="334"/>
      <c r="N114" s="334"/>
      <c r="O114" s="334"/>
      <c r="P114" s="334"/>
      <c r="Q114" s="334"/>
    </row>
    <row r="115" spans="1:17">
      <c r="A115" s="198" t="s">
        <v>345</v>
      </c>
      <c r="B115" s="199" t="s">
        <v>346</v>
      </c>
      <c r="C115" s="184">
        <v>7220389025.3199997</v>
      </c>
      <c r="D115" s="184">
        <v>1147141161</v>
      </c>
      <c r="E115" s="184">
        <v>1827820184.8499999</v>
      </c>
      <c r="F115" s="184">
        <v>6539710001.4700003</v>
      </c>
      <c r="G115" s="184">
        <v>6539710001.4700003</v>
      </c>
      <c r="H115" s="185">
        <v>0</v>
      </c>
      <c r="I115" s="272"/>
      <c r="J115" s="272"/>
      <c r="M115" s="334"/>
      <c r="N115" s="334"/>
      <c r="O115" s="334"/>
      <c r="P115" s="334"/>
      <c r="Q115" s="334"/>
    </row>
    <row r="116" spans="1:17">
      <c r="A116" s="251" t="s">
        <v>347</v>
      </c>
      <c r="B116" s="252" t="s">
        <v>348</v>
      </c>
      <c r="C116" s="253">
        <v>0</v>
      </c>
      <c r="D116" s="253">
        <v>0</v>
      </c>
      <c r="E116" s="253">
        <v>0</v>
      </c>
      <c r="F116" s="253">
        <v>0</v>
      </c>
      <c r="G116" s="253">
        <v>0</v>
      </c>
      <c r="H116" s="254">
        <v>0</v>
      </c>
      <c r="I116" s="272"/>
      <c r="J116" s="272"/>
      <c r="M116" s="334"/>
      <c r="N116" s="334"/>
      <c r="O116" s="334"/>
      <c r="P116" s="334"/>
      <c r="Q116" s="334"/>
    </row>
    <row r="117" spans="1:17">
      <c r="A117" s="194" t="s">
        <v>349</v>
      </c>
      <c r="B117" s="195" t="s">
        <v>350</v>
      </c>
      <c r="C117" s="182">
        <v>0</v>
      </c>
      <c r="D117" s="182">
        <v>0</v>
      </c>
      <c r="E117" s="182">
        <v>0</v>
      </c>
      <c r="F117" s="182">
        <v>0</v>
      </c>
      <c r="G117" s="182">
        <v>0</v>
      </c>
      <c r="H117" s="183">
        <v>0</v>
      </c>
      <c r="I117" s="272"/>
      <c r="J117" s="272"/>
      <c r="M117" s="334"/>
      <c r="N117" s="334"/>
      <c r="O117" s="334"/>
      <c r="P117" s="334"/>
      <c r="Q117" s="334"/>
    </row>
    <row r="118" spans="1:17">
      <c r="A118" s="198" t="s">
        <v>351</v>
      </c>
      <c r="B118" s="199" t="s">
        <v>350</v>
      </c>
      <c r="C118" s="184">
        <v>0</v>
      </c>
      <c r="D118" s="184">
        <v>0</v>
      </c>
      <c r="E118" s="184">
        <v>0</v>
      </c>
      <c r="F118" s="184">
        <v>0</v>
      </c>
      <c r="G118" s="184">
        <v>0</v>
      </c>
      <c r="H118" s="185">
        <v>0</v>
      </c>
      <c r="I118" s="272"/>
      <c r="J118" s="272"/>
      <c r="M118" s="334"/>
      <c r="N118" s="334"/>
      <c r="O118" s="334"/>
      <c r="P118" s="334"/>
      <c r="Q118" s="334"/>
    </row>
    <row r="119" spans="1:17">
      <c r="A119" s="251" t="s">
        <v>61</v>
      </c>
      <c r="B119" s="252" t="s">
        <v>62</v>
      </c>
      <c r="C119" s="253">
        <v>394168382.63999999</v>
      </c>
      <c r="D119" s="253">
        <v>0</v>
      </c>
      <c r="E119" s="253">
        <v>0</v>
      </c>
      <c r="F119" s="253">
        <v>394168382.63999999</v>
      </c>
      <c r="G119" s="253">
        <v>394168382.63999999</v>
      </c>
      <c r="H119" s="254">
        <v>0</v>
      </c>
      <c r="I119" s="272"/>
      <c r="J119" s="272"/>
      <c r="M119" s="334"/>
      <c r="N119" s="334"/>
      <c r="O119" s="334"/>
      <c r="P119" s="334"/>
      <c r="Q119" s="334"/>
    </row>
    <row r="120" spans="1:17">
      <c r="A120" s="194" t="s">
        <v>352</v>
      </c>
      <c r="B120" s="195" t="s">
        <v>353</v>
      </c>
      <c r="C120" s="182">
        <v>394168382.63999999</v>
      </c>
      <c r="D120" s="182">
        <v>0</v>
      </c>
      <c r="E120" s="182">
        <v>0</v>
      </c>
      <c r="F120" s="182">
        <v>394168382.63999999</v>
      </c>
      <c r="G120" s="182">
        <v>394168382.63999999</v>
      </c>
      <c r="H120" s="183">
        <v>0</v>
      </c>
      <c r="I120" s="272"/>
      <c r="J120" s="272"/>
      <c r="M120" s="334"/>
      <c r="N120" s="334"/>
      <c r="O120" s="334"/>
      <c r="P120" s="334"/>
      <c r="Q120" s="334"/>
    </row>
    <row r="121" spans="1:17">
      <c r="A121" s="198" t="s">
        <v>354</v>
      </c>
      <c r="B121" s="199" t="s">
        <v>353</v>
      </c>
      <c r="C121" s="184">
        <v>394168382.63999999</v>
      </c>
      <c r="D121" s="184">
        <v>0</v>
      </c>
      <c r="E121" s="184">
        <v>0</v>
      </c>
      <c r="F121" s="184">
        <v>394168382.63999999</v>
      </c>
      <c r="G121" s="184">
        <v>394168382.63999999</v>
      </c>
      <c r="H121" s="185">
        <v>0</v>
      </c>
      <c r="I121" s="272"/>
      <c r="J121" s="272"/>
      <c r="M121" s="334"/>
      <c r="N121" s="334"/>
      <c r="O121" s="334"/>
      <c r="P121" s="334"/>
      <c r="Q121" s="334"/>
    </row>
    <row r="122" spans="1:17">
      <c r="A122" s="194" t="s">
        <v>355</v>
      </c>
      <c r="B122" s="195" t="s">
        <v>356</v>
      </c>
      <c r="C122" s="182">
        <v>0</v>
      </c>
      <c r="D122" s="182">
        <v>0</v>
      </c>
      <c r="E122" s="182">
        <v>0</v>
      </c>
      <c r="F122" s="182">
        <v>0</v>
      </c>
      <c r="G122" s="182">
        <v>0</v>
      </c>
      <c r="H122" s="183">
        <v>0</v>
      </c>
      <c r="I122" s="272"/>
      <c r="J122" s="272"/>
      <c r="M122" s="334"/>
      <c r="N122" s="334"/>
      <c r="O122" s="334"/>
      <c r="P122" s="334"/>
      <c r="Q122" s="334"/>
    </row>
    <row r="123" spans="1:17">
      <c r="A123" s="198" t="s">
        <v>357</v>
      </c>
      <c r="B123" s="199" t="s">
        <v>356</v>
      </c>
      <c r="C123" s="184">
        <v>0</v>
      </c>
      <c r="D123" s="184">
        <v>0</v>
      </c>
      <c r="E123" s="184">
        <v>0</v>
      </c>
      <c r="F123" s="184">
        <v>0</v>
      </c>
      <c r="G123" s="184">
        <v>0</v>
      </c>
      <c r="H123" s="185">
        <v>0</v>
      </c>
      <c r="I123" s="272"/>
      <c r="J123" s="272"/>
      <c r="M123" s="334"/>
      <c r="N123" s="334"/>
      <c r="O123" s="334"/>
      <c r="P123" s="334"/>
      <c r="Q123" s="334"/>
    </row>
    <row r="124" spans="1:17">
      <c r="A124" s="251" t="s">
        <v>65</v>
      </c>
      <c r="B124" s="252" t="s">
        <v>66</v>
      </c>
      <c r="C124" s="253">
        <v>0</v>
      </c>
      <c r="D124" s="253">
        <v>0</v>
      </c>
      <c r="E124" s="253">
        <v>0</v>
      </c>
      <c r="F124" s="253">
        <v>0</v>
      </c>
      <c r="G124" s="253">
        <v>0</v>
      </c>
      <c r="H124" s="254">
        <v>0</v>
      </c>
      <c r="I124" s="272"/>
      <c r="J124" s="272"/>
      <c r="M124" s="334"/>
      <c r="N124" s="334"/>
      <c r="O124" s="334"/>
      <c r="P124" s="334"/>
      <c r="Q124" s="334"/>
    </row>
    <row r="125" spans="1:17">
      <c r="A125" s="194" t="s">
        <v>358</v>
      </c>
      <c r="B125" s="195" t="s">
        <v>353</v>
      </c>
      <c r="C125" s="182">
        <v>0</v>
      </c>
      <c r="D125" s="182">
        <v>0</v>
      </c>
      <c r="E125" s="182">
        <v>0</v>
      </c>
      <c r="F125" s="182">
        <v>0</v>
      </c>
      <c r="G125" s="182">
        <v>0</v>
      </c>
      <c r="H125" s="183">
        <v>0</v>
      </c>
      <c r="I125" s="272"/>
      <c r="J125" s="272"/>
      <c r="M125" s="334"/>
      <c r="N125" s="334"/>
      <c r="O125" s="334"/>
      <c r="P125" s="334"/>
      <c r="Q125" s="334"/>
    </row>
    <row r="126" spans="1:17">
      <c r="A126" s="198" t="s">
        <v>359</v>
      </c>
      <c r="B126" s="199" t="s">
        <v>353</v>
      </c>
      <c r="C126" s="184">
        <v>0</v>
      </c>
      <c r="D126" s="184">
        <v>0</v>
      </c>
      <c r="E126" s="184">
        <v>0</v>
      </c>
      <c r="F126" s="184">
        <v>0</v>
      </c>
      <c r="G126" s="184">
        <v>0</v>
      </c>
      <c r="H126" s="185">
        <v>0</v>
      </c>
      <c r="I126" s="272"/>
      <c r="J126" s="272"/>
      <c r="M126" s="334"/>
      <c r="N126" s="334"/>
      <c r="O126" s="334"/>
      <c r="P126" s="334"/>
      <c r="Q126" s="334"/>
    </row>
    <row r="127" spans="1:17">
      <c r="A127" s="194" t="s">
        <v>360</v>
      </c>
      <c r="B127" s="195" t="s">
        <v>356</v>
      </c>
      <c r="C127" s="182">
        <v>0</v>
      </c>
      <c r="D127" s="182">
        <v>0</v>
      </c>
      <c r="E127" s="182">
        <v>0</v>
      </c>
      <c r="F127" s="182">
        <v>0</v>
      </c>
      <c r="G127" s="182">
        <v>0</v>
      </c>
      <c r="H127" s="183">
        <v>0</v>
      </c>
      <c r="I127" s="272"/>
      <c r="J127" s="272"/>
      <c r="M127" s="334"/>
      <c r="N127" s="334"/>
      <c r="O127" s="334"/>
      <c r="P127" s="334"/>
      <c r="Q127" s="334"/>
    </row>
    <row r="128" spans="1:17">
      <c r="A128" s="198" t="s">
        <v>361</v>
      </c>
      <c r="B128" s="199" t="s">
        <v>356</v>
      </c>
      <c r="C128" s="184">
        <v>0</v>
      </c>
      <c r="D128" s="184">
        <v>0</v>
      </c>
      <c r="E128" s="184">
        <v>0</v>
      </c>
      <c r="F128" s="184">
        <v>0</v>
      </c>
      <c r="G128" s="184">
        <v>0</v>
      </c>
      <c r="H128" s="185">
        <v>0</v>
      </c>
      <c r="I128" s="272"/>
      <c r="J128" s="272"/>
      <c r="M128" s="334"/>
      <c r="N128" s="334"/>
      <c r="O128" s="334"/>
      <c r="P128" s="334"/>
      <c r="Q128" s="334"/>
    </row>
    <row r="129" spans="1:17">
      <c r="A129" s="247" t="s">
        <v>362</v>
      </c>
      <c r="B129" s="248" t="s">
        <v>13</v>
      </c>
      <c r="C129" s="249">
        <v>21904265603.380001</v>
      </c>
      <c r="D129" s="249">
        <v>7865397773.3500004</v>
      </c>
      <c r="E129" s="249">
        <v>4858584311.21</v>
      </c>
      <c r="F129" s="249">
        <v>18897452141.240002</v>
      </c>
      <c r="G129" s="249">
        <v>7942909396.1800003</v>
      </c>
      <c r="H129" s="250">
        <v>10954542745.059999</v>
      </c>
      <c r="I129" s="273"/>
      <c r="J129" s="272"/>
      <c r="M129" s="334"/>
      <c r="N129" s="334"/>
      <c r="O129" s="334"/>
      <c r="P129" s="334"/>
      <c r="Q129" s="334"/>
    </row>
    <row r="130" spans="1:17">
      <c r="A130" s="131" t="s">
        <v>18</v>
      </c>
      <c r="B130" s="132" t="s">
        <v>19</v>
      </c>
      <c r="C130" s="180">
        <v>329396798.37</v>
      </c>
      <c r="D130" s="180">
        <v>3604003692.8499999</v>
      </c>
      <c r="E130" s="180">
        <v>3615523196.9099998</v>
      </c>
      <c r="F130" s="180">
        <v>340916302.43000001</v>
      </c>
      <c r="G130" s="180">
        <v>131347768.37</v>
      </c>
      <c r="H130" s="181">
        <v>209568534.06</v>
      </c>
      <c r="I130" s="273"/>
      <c r="J130" s="272"/>
      <c r="M130" s="334"/>
      <c r="N130" s="334"/>
      <c r="O130" s="334"/>
      <c r="P130" s="334"/>
      <c r="Q130" s="334"/>
    </row>
    <row r="131" spans="1:17">
      <c r="A131" s="251" t="s">
        <v>22</v>
      </c>
      <c r="B131" s="252" t="s">
        <v>23</v>
      </c>
      <c r="C131" s="253">
        <v>6034310.3099999996</v>
      </c>
      <c r="D131" s="253">
        <v>737931338.72000003</v>
      </c>
      <c r="E131" s="253">
        <v>731897028.40999997</v>
      </c>
      <c r="F131" s="253">
        <v>0</v>
      </c>
      <c r="G131" s="253">
        <v>0</v>
      </c>
      <c r="H131" s="254">
        <v>0</v>
      </c>
      <c r="I131" s="272"/>
      <c r="J131" s="272"/>
      <c r="M131" s="334"/>
      <c r="N131" s="334"/>
      <c r="O131" s="334"/>
      <c r="P131" s="334"/>
      <c r="Q131" s="334"/>
    </row>
    <row r="132" spans="1:17">
      <c r="A132" s="194" t="s">
        <v>363</v>
      </c>
      <c r="B132" s="195" t="s">
        <v>333</v>
      </c>
      <c r="C132" s="182">
        <v>0</v>
      </c>
      <c r="D132" s="182">
        <v>977857.44</v>
      </c>
      <c r="E132" s="182">
        <v>977857.44</v>
      </c>
      <c r="F132" s="182">
        <v>0</v>
      </c>
      <c r="G132" s="182">
        <v>0</v>
      </c>
      <c r="H132" s="183">
        <v>0</v>
      </c>
      <c r="I132" s="272"/>
      <c r="J132" s="272"/>
      <c r="M132" s="334"/>
      <c r="N132" s="334"/>
      <c r="O132" s="334"/>
      <c r="P132" s="334"/>
      <c r="Q132" s="334"/>
    </row>
    <row r="133" spans="1:17">
      <c r="A133" s="198" t="s">
        <v>364</v>
      </c>
      <c r="B133" s="199" t="s">
        <v>333</v>
      </c>
      <c r="C133" s="184">
        <v>0</v>
      </c>
      <c r="D133" s="184">
        <v>977857.44</v>
      </c>
      <c r="E133" s="184">
        <v>977857.44</v>
      </c>
      <c r="F133" s="184">
        <v>0</v>
      </c>
      <c r="G133" s="184">
        <v>0</v>
      </c>
      <c r="H133" s="185">
        <v>0</v>
      </c>
      <c r="I133" s="272"/>
      <c r="J133" s="272"/>
      <c r="M133" s="334"/>
      <c r="N133" s="334"/>
      <c r="O133" s="334"/>
      <c r="P133" s="334"/>
      <c r="Q133" s="334"/>
    </row>
    <row r="134" spans="1:17">
      <c r="A134" s="194" t="s">
        <v>365</v>
      </c>
      <c r="B134" s="195" t="s">
        <v>366</v>
      </c>
      <c r="C134" s="182">
        <v>6034310.3099999996</v>
      </c>
      <c r="D134" s="182">
        <v>736953481.27999997</v>
      </c>
      <c r="E134" s="182">
        <v>730919170.97000003</v>
      </c>
      <c r="F134" s="182">
        <v>0</v>
      </c>
      <c r="G134" s="182">
        <v>0</v>
      </c>
      <c r="H134" s="183">
        <v>0</v>
      </c>
      <c r="I134" s="272"/>
      <c r="J134" s="272"/>
      <c r="M134" s="334"/>
      <c r="N134" s="334"/>
      <c r="O134" s="334"/>
      <c r="P134" s="334"/>
      <c r="Q134" s="334"/>
    </row>
    <row r="135" spans="1:17">
      <c r="A135" s="198" t="s">
        <v>367</v>
      </c>
      <c r="B135" s="199" t="s">
        <v>368</v>
      </c>
      <c r="C135" s="184">
        <v>6034310.3099999996</v>
      </c>
      <c r="D135" s="184">
        <v>736953481.27999997</v>
      </c>
      <c r="E135" s="184">
        <v>730919170.97000003</v>
      </c>
      <c r="F135" s="184">
        <v>0</v>
      </c>
      <c r="G135" s="184">
        <v>0</v>
      </c>
      <c r="H135" s="185">
        <v>0</v>
      </c>
      <c r="I135" s="272"/>
      <c r="J135" s="272"/>
      <c r="M135" s="334"/>
      <c r="N135" s="334"/>
      <c r="O135" s="334"/>
      <c r="P135" s="334"/>
      <c r="Q135" s="334"/>
    </row>
    <row r="136" spans="1:17">
      <c r="A136" s="251" t="s">
        <v>26</v>
      </c>
      <c r="B136" s="252" t="s">
        <v>27</v>
      </c>
      <c r="C136" s="253">
        <v>34148499</v>
      </c>
      <c r="D136" s="253">
        <v>2580918420</v>
      </c>
      <c r="E136" s="253">
        <v>2583285948</v>
      </c>
      <c r="F136" s="253">
        <v>36516027</v>
      </c>
      <c r="G136" s="253">
        <v>33677548</v>
      </c>
      <c r="H136" s="254">
        <v>2838479</v>
      </c>
      <c r="I136" s="241"/>
      <c r="J136" s="272"/>
      <c r="M136" s="334"/>
      <c r="N136" s="334"/>
      <c r="O136" s="334"/>
      <c r="P136" s="334"/>
      <c r="Q136" s="334"/>
    </row>
    <row r="137" spans="1:17">
      <c r="A137" s="194" t="s">
        <v>369</v>
      </c>
      <c r="B137" s="195" t="s">
        <v>370</v>
      </c>
      <c r="C137" s="182">
        <v>0</v>
      </c>
      <c r="D137" s="182">
        <v>0</v>
      </c>
      <c r="E137" s="182">
        <v>0</v>
      </c>
      <c r="F137" s="182">
        <v>0</v>
      </c>
      <c r="G137" s="182">
        <v>0</v>
      </c>
      <c r="H137" s="183">
        <v>0</v>
      </c>
      <c r="I137" s="241"/>
      <c r="J137" s="272"/>
      <c r="M137" s="334"/>
      <c r="N137" s="334"/>
      <c r="O137" s="334"/>
      <c r="P137" s="334"/>
      <c r="Q137" s="334"/>
    </row>
    <row r="138" spans="1:17">
      <c r="A138" s="198" t="s">
        <v>371</v>
      </c>
      <c r="B138" s="199" t="s">
        <v>372</v>
      </c>
      <c r="C138" s="184">
        <v>0</v>
      </c>
      <c r="D138" s="184">
        <v>0</v>
      </c>
      <c r="E138" s="184">
        <v>0</v>
      </c>
      <c r="F138" s="184">
        <v>0</v>
      </c>
      <c r="G138" s="184">
        <v>0</v>
      </c>
      <c r="H138" s="185">
        <v>0</v>
      </c>
      <c r="I138" s="242"/>
      <c r="J138" s="272"/>
      <c r="M138" s="334"/>
      <c r="N138" s="334"/>
      <c r="O138" s="334"/>
      <c r="P138" s="334"/>
      <c r="Q138" s="334"/>
    </row>
    <row r="139" spans="1:17">
      <c r="A139" s="194" t="s">
        <v>373</v>
      </c>
      <c r="B139" s="195" t="s">
        <v>374</v>
      </c>
      <c r="C139" s="182">
        <v>34148499</v>
      </c>
      <c r="D139" s="182">
        <v>2580918420</v>
      </c>
      <c r="E139" s="182">
        <v>2583285948</v>
      </c>
      <c r="F139" s="182">
        <v>36516027</v>
      </c>
      <c r="G139" s="182">
        <v>33677548</v>
      </c>
      <c r="H139" s="183">
        <v>2838479</v>
      </c>
      <c r="I139" s="241"/>
      <c r="J139" s="272"/>
      <c r="M139" s="334"/>
      <c r="N139" s="334"/>
      <c r="O139" s="334"/>
      <c r="P139" s="334"/>
      <c r="Q139" s="334"/>
    </row>
    <row r="140" spans="1:17">
      <c r="A140" s="198" t="s">
        <v>375</v>
      </c>
      <c r="B140" s="199" t="s">
        <v>374</v>
      </c>
      <c r="C140" s="184">
        <v>34148499</v>
      </c>
      <c r="D140" s="184">
        <v>2580918420</v>
      </c>
      <c r="E140" s="184">
        <v>2583285948</v>
      </c>
      <c r="F140" s="184">
        <v>36516027</v>
      </c>
      <c r="G140" s="184">
        <v>33677548</v>
      </c>
      <c r="H140" s="185">
        <v>2838479</v>
      </c>
      <c r="I140" s="242"/>
      <c r="J140" s="272"/>
      <c r="M140" s="334"/>
      <c r="N140" s="334"/>
      <c r="O140" s="334"/>
      <c r="P140" s="334"/>
      <c r="Q140" s="334"/>
    </row>
    <row r="141" spans="1:17">
      <c r="A141" s="194" t="s">
        <v>376</v>
      </c>
      <c r="B141" s="195" t="s">
        <v>377</v>
      </c>
      <c r="C141" s="182">
        <v>0</v>
      </c>
      <c r="D141" s="182">
        <v>0</v>
      </c>
      <c r="E141" s="182">
        <v>0</v>
      </c>
      <c r="F141" s="182">
        <v>0</v>
      </c>
      <c r="G141" s="182">
        <v>0</v>
      </c>
      <c r="H141" s="183">
        <v>0</v>
      </c>
      <c r="I141" s="272"/>
      <c r="J141" s="272"/>
      <c r="M141" s="334"/>
      <c r="N141" s="334"/>
      <c r="O141" s="334"/>
      <c r="P141" s="334"/>
      <c r="Q141" s="334"/>
    </row>
    <row r="142" spans="1:17" ht="25.5">
      <c r="A142" s="198" t="s">
        <v>378</v>
      </c>
      <c r="B142" s="199" t="s">
        <v>379</v>
      </c>
      <c r="C142" s="184">
        <v>0</v>
      </c>
      <c r="D142" s="184">
        <v>0</v>
      </c>
      <c r="E142" s="184">
        <v>0</v>
      </c>
      <c r="F142" s="184">
        <v>0</v>
      </c>
      <c r="G142" s="184">
        <v>0</v>
      </c>
      <c r="H142" s="185">
        <v>0</v>
      </c>
      <c r="I142" s="272"/>
      <c r="J142" s="272"/>
      <c r="M142" s="334"/>
      <c r="N142" s="334"/>
      <c r="O142" s="334"/>
      <c r="P142" s="334"/>
      <c r="Q142" s="334"/>
    </row>
    <row r="143" spans="1:17">
      <c r="A143" s="194" t="s">
        <v>380</v>
      </c>
      <c r="B143" s="195" t="s">
        <v>381</v>
      </c>
      <c r="C143" s="182">
        <v>0</v>
      </c>
      <c r="D143" s="182">
        <v>0</v>
      </c>
      <c r="E143" s="182">
        <v>0</v>
      </c>
      <c r="F143" s="182">
        <v>0</v>
      </c>
      <c r="G143" s="182">
        <v>0</v>
      </c>
      <c r="H143" s="183">
        <v>0</v>
      </c>
      <c r="I143" s="272"/>
      <c r="J143" s="272"/>
      <c r="M143" s="334"/>
      <c r="N143" s="334"/>
      <c r="O143" s="334"/>
      <c r="P143" s="334"/>
      <c r="Q143" s="334"/>
    </row>
    <row r="144" spans="1:17">
      <c r="A144" s="198" t="s">
        <v>382</v>
      </c>
      <c r="B144" s="199" t="s">
        <v>381</v>
      </c>
      <c r="C144" s="184">
        <v>0</v>
      </c>
      <c r="D144" s="184">
        <v>0</v>
      </c>
      <c r="E144" s="184">
        <v>0</v>
      </c>
      <c r="F144" s="184">
        <v>0</v>
      </c>
      <c r="G144" s="184">
        <v>0</v>
      </c>
      <c r="H144" s="185">
        <v>0</v>
      </c>
      <c r="I144" s="272"/>
      <c r="J144" s="272"/>
      <c r="M144" s="334"/>
      <c r="N144" s="334"/>
      <c r="O144" s="334"/>
      <c r="P144" s="334"/>
      <c r="Q144" s="334"/>
    </row>
    <row r="145" spans="1:17">
      <c r="A145" s="251" t="s">
        <v>30</v>
      </c>
      <c r="B145" s="252" t="s">
        <v>31</v>
      </c>
      <c r="C145" s="253">
        <v>5539053</v>
      </c>
      <c r="D145" s="253">
        <v>148417005</v>
      </c>
      <c r="E145" s="253">
        <v>143051131</v>
      </c>
      <c r="F145" s="253">
        <v>173179</v>
      </c>
      <c r="G145" s="253">
        <v>173179</v>
      </c>
      <c r="H145" s="254">
        <v>0</v>
      </c>
      <c r="I145" s="272"/>
      <c r="J145" s="272"/>
      <c r="M145" s="334"/>
      <c r="N145" s="334"/>
      <c r="O145" s="334"/>
      <c r="P145" s="334"/>
      <c r="Q145" s="334"/>
    </row>
    <row r="146" spans="1:17">
      <c r="A146" s="194" t="s">
        <v>383</v>
      </c>
      <c r="B146" s="195" t="s">
        <v>384</v>
      </c>
      <c r="C146" s="182">
        <v>0</v>
      </c>
      <c r="D146" s="182">
        <v>43667300</v>
      </c>
      <c r="E146" s="182">
        <v>43667300</v>
      </c>
      <c r="F146" s="182">
        <v>0</v>
      </c>
      <c r="G146" s="182">
        <v>0</v>
      </c>
      <c r="H146" s="183">
        <v>0</v>
      </c>
      <c r="I146" s="272"/>
      <c r="J146" s="272"/>
      <c r="M146" s="334"/>
      <c r="N146" s="334"/>
      <c r="O146" s="334"/>
      <c r="P146" s="334"/>
      <c r="Q146" s="334"/>
    </row>
    <row r="147" spans="1:17">
      <c r="A147" s="198" t="s">
        <v>385</v>
      </c>
      <c r="B147" s="199" t="s">
        <v>384</v>
      </c>
      <c r="C147" s="184">
        <v>0</v>
      </c>
      <c r="D147" s="184">
        <v>43667300</v>
      </c>
      <c r="E147" s="184">
        <v>43667300</v>
      </c>
      <c r="F147" s="184">
        <v>0</v>
      </c>
      <c r="G147" s="184">
        <v>0</v>
      </c>
      <c r="H147" s="185">
        <v>0</v>
      </c>
      <c r="I147" s="272"/>
      <c r="J147" s="272"/>
      <c r="M147" s="334"/>
      <c r="N147" s="334"/>
      <c r="O147" s="334"/>
      <c r="P147" s="334"/>
      <c r="Q147" s="334"/>
    </row>
    <row r="148" spans="1:17">
      <c r="A148" s="194" t="s">
        <v>386</v>
      </c>
      <c r="B148" s="195" t="s">
        <v>387</v>
      </c>
      <c r="C148" s="182">
        <v>0</v>
      </c>
      <c r="D148" s="182">
        <v>23454200</v>
      </c>
      <c r="E148" s="182">
        <v>23454200</v>
      </c>
      <c r="F148" s="182">
        <v>0</v>
      </c>
      <c r="G148" s="182">
        <v>0</v>
      </c>
      <c r="H148" s="183">
        <v>0</v>
      </c>
      <c r="I148" s="272"/>
      <c r="J148" s="272"/>
      <c r="M148" s="334"/>
      <c r="N148" s="334"/>
      <c r="O148" s="334"/>
      <c r="P148" s="334"/>
      <c r="Q148" s="334"/>
    </row>
    <row r="149" spans="1:17">
      <c r="A149" s="198" t="s">
        <v>388</v>
      </c>
      <c r="B149" s="199" t="s">
        <v>387</v>
      </c>
      <c r="C149" s="184">
        <v>0</v>
      </c>
      <c r="D149" s="184">
        <v>23454200</v>
      </c>
      <c r="E149" s="184">
        <v>23454200</v>
      </c>
      <c r="F149" s="184">
        <v>0</v>
      </c>
      <c r="G149" s="184">
        <v>0</v>
      </c>
      <c r="H149" s="185">
        <v>0</v>
      </c>
      <c r="I149" s="272"/>
      <c r="J149" s="272"/>
      <c r="M149" s="334"/>
      <c r="N149" s="334"/>
      <c r="O149" s="334"/>
      <c r="P149" s="334"/>
      <c r="Q149" s="334"/>
    </row>
    <row r="150" spans="1:17">
      <c r="A150" s="194" t="s">
        <v>389</v>
      </c>
      <c r="B150" s="195" t="s">
        <v>390</v>
      </c>
      <c r="C150" s="182">
        <v>0</v>
      </c>
      <c r="D150" s="182">
        <v>6209314</v>
      </c>
      <c r="E150" s="182">
        <v>6209314</v>
      </c>
      <c r="F150" s="182">
        <v>0</v>
      </c>
      <c r="G150" s="182">
        <v>0</v>
      </c>
      <c r="H150" s="183">
        <v>0</v>
      </c>
      <c r="I150" s="272"/>
      <c r="J150" s="272"/>
      <c r="M150" s="334"/>
      <c r="N150" s="334"/>
      <c r="O150" s="334"/>
      <c r="P150" s="334"/>
      <c r="Q150" s="334"/>
    </row>
    <row r="151" spans="1:17">
      <c r="A151" s="198" t="s">
        <v>391</v>
      </c>
      <c r="B151" s="199" t="s">
        <v>390</v>
      </c>
      <c r="C151" s="184">
        <v>0</v>
      </c>
      <c r="D151" s="184">
        <v>6209314</v>
      </c>
      <c r="E151" s="184">
        <v>6209314</v>
      </c>
      <c r="F151" s="184">
        <v>0</v>
      </c>
      <c r="G151" s="184">
        <v>0</v>
      </c>
      <c r="H151" s="185">
        <v>0</v>
      </c>
      <c r="I151" s="272"/>
      <c r="J151" s="272"/>
      <c r="M151" s="334"/>
      <c r="N151" s="334"/>
      <c r="O151" s="334"/>
      <c r="P151" s="334"/>
      <c r="Q151" s="334"/>
    </row>
    <row r="152" spans="1:17">
      <c r="A152" s="194" t="s">
        <v>392</v>
      </c>
      <c r="B152" s="195" t="s">
        <v>393</v>
      </c>
      <c r="C152" s="182">
        <v>173179</v>
      </c>
      <c r="D152" s="182">
        <v>23687976</v>
      </c>
      <c r="E152" s="182">
        <v>23687976</v>
      </c>
      <c r="F152" s="182">
        <v>173179</v>
      </c>
      <c r="G152" s="182">
        <v>173179</v>
      </c>
      <c r="H152" s="183">
        <v>0</v>
      </c>
      <c r="I152" s="272"/>
      <c r="J152" s="272"/>
      <c r="M152" s="334"/>
      <c r="N152" s="334"/>
      <c r="O152" s="334"/>
      <c r="P152" s="334"/>
      <c r="Q152" s="334"/>
    </row>
    <row r="153" spans="1:17">
      <c r="A153" s="198" t="s">
        <v>394</v>
      </c>
      <c r="B153" s="199" t="s">
        <v>393</v>
      </c>
      <c r="C153" s="184">
        <v>173179</v>
      </c>
      <c r="D153" s="184">
        <v>23687976</v>
      </c>
      <c r="E153" s="184">
        <v>23687976</v>
      </c>
      <c r="F153" s="184">
        <v>173179</v>
      </c>
      <c r="G153" s="184">
        <v>173179</v>
      </c>
      <c r="H153" s="185">
        <v>0</v>
      </c>
      <c r="I153" s="272"/>
      <c r="J153" s="272"/>
      <c r="M153" s="334"/>
      <c r="N153" s="334"/>
      <c r="O153" s="334"/>
      <c r="P153" s="334"/>
      <c r="Q153" s="334"/>
    </row>
    <row r="154" spans="1:17">
      <c r="A154" s="194" t="s">
        <v>395</v>
      </c>
      <c r="B154" s="195" t="s">
        <v>396</v>
      </c>
      <c r="C154" s="182">
        <v>0</v>
      </c>
      <c r="D154" s="182">
        <v>191320</v>
      </c>
      <c r="E154" s="182">
        <v>191320</v>
      </c>
      <c r="F154" s="182">
        <v>0</v>
      </c>
      <c r="G154" s="182">
        <v>0</v>
      </c>
      <c r="H154" s="183">
        <v>0</v>
      </c>
      <c r="I154" s="272"/>
      <c r="J154" s="272"/>
      <c r="M154" s="334"/>
      <c r="N154" s="334"/>
      <c r="O154" s="334"/>
      <c r="P154" s="334"/>
      <c r="Q154" s="334"/>
    </row>
    <row r="155" spans="1:17">
      <c r="A155" s="198" t="s">
        <v>397</v>
      </c>
      <c r="B155" s="199" t="s">
        <v>396</v>
      </c>
      <c r="C155" s="184">
        <v>0</v>
      </c>
      <c r="D155" s="184">
        <v>191320</v>
      </c>
      <c r="E155" s="184">
        <v>191320</v>
      </c>
      <c r="F155" s="184">
        <v>0</v>
      </c>
      <c r="G155" s="184">
        <v>0</v>
      </c>
      <c r="H155" s="185">
        <v>0</v>
      </c>
      <c r="I155" s="272"/>
      <c r="J155" s="272"/>
      <c r="M155" s="334"/>
      <c r="N155" s="334"/>
      <c r="O155" s="334"/>
      <c r="P155" s="334"/>
      <c r="Q155" s="334"/>
    </row>
    <row r="156" spans="1:17">
      <c r="A156" s="194" t="s">
        <v>398</v>
      </c>
      <c r="B156" s="195" t="s">
        <v>399</v>
      </c>
      <c r="C156" s="182">
        <v>0</v>
      </c>
      <c r="D156" s="182">
        <v>0</v>
      </c>
      <c r="E156" s="182">
        <v>0</v>
      </c>
      <c r="F156" s="182">
        <v>0</v>
      </c>
      <c r="G156" s="182">
        <v>0</v>
      </c>
      <c r="H156" s="183">
        <v>0</v>
      </c>
      <c r="I156" s="272"/>
      <c r="J156" s="272"/>
      <c r="M156" s="334"/>
      <c r="N156" s="334"/>
      <c r="O156" s="334"/>
      <c r="P156" s="334"/>
      <c r="Q156" s="334"/>
    </row>
    <row r="157" spans="1:17">
      <c r="A157" s="198" t="s">
        <v>400</v>
      </c>
      <c r="B157" s="199" t="s">
        <v>399</v>
      </c>
      <c r="C157" s="184">
        <v>0</v>
      </c>
      <c r="D157" s="184">
        <v>0</v>
      </c>
      <c r="E157" s="184">
        <v>0</v>
      </c>
      <c r="F157" s="184">
        <v>0</v>
      </c>
      <c r="G157" s="184">
        <v>0</v>
      </c>
      <c r="H157" s="185">
        <v>0</v>
      </c>
      <c r="I157" s="272"/>
      <c r="J157" s="272"/>
      <c r="M157" s="334"/>
      <c r="N157" s="334"/>
      <c r="O157" s="334"/>
      <c r="P157" s="334"/>
      <c r="Q157" s="334"/>
    </row>
    <row r="158" spans="1:17">
      <c r="A158" s="194" t="s">
        <v>401</v>
      </c>
      <c r="B158" s="195" t="s">
        <v>402</v>
      </c>
      <c r="C158" s="182">
        <v>0</v>
      </c>
      <c r="D158" s="182">
        <v>45841021</v>
      </c>
      <c r="E158" s="182">
        <v>45841021</v>
      </c>
      <c r="F158" s="182">
        <v>0</v>
      </c>
      <c r="G158" s="182">
        <v>0</v>
      </c>
      <c r="H158" s="183">
        <v>0</v>
      </c>
      <c r="I158" s="272"/>
      <c r="J158" s="272"/>
      <c r="M158" s="334"/>
      <c r="N158" s="334"/>
      <c r="O158" s="334"/>
      <c r="P158" s="334"/>
      <c r="Q158" s="334"/>
    </row>
    <row r="159" spans="1:17">
      <c r="A159" s="198" t="s">
        <v>403</v>
      </c>
      <c r="B159" s="199" t="s">
        <v>402</v>
      </c>
      <c r="C159" s="184">
        <v>0</v>
      </c>
      <c r="D159" s="184">
        <v>45841021</v>
      </c>
      <c r="E159" s="184">
        <v>45841021</v>
      </c>
      <c r="F159" s="184">
        <v>0</v>
      </c>
      <c r="G159" s="184">
        <v>0</v>
      </c>
      <c r="H159" s="185">
        <v>0</v>
      </c>
      <c r="I159" s="272"/>
      <c r="J159" s="272"/>
      <c r="M159" s="334"/>
      <c r="N159" s="334"/>
      <c r="O159" s="334"/>
      <c r="P159" s="334"/>
      <c r="Q159" s="334"/>
    </row>
    <row r="160" spans="1:17">
      <c r="A160" s="194" t="s">
        <v>404</v>
      </c>
      <c r="B160" s="195" t="s">
        <v>405</v>
      </c>
      <c r="C160" s="182">
        <v>5365874</v>
      </c>
      <c r="D160" s="182">
        <v>5365874</v>
      </c>
      <c r="E160" s="182">
        <v>0</v>
      </c>
      <c r="F160" s="182">
        <v>0</v>
      </c>
      <c r="G160" s="182">
        <v>0</v>
      </c>
      <c r="H160" s="183">
        <v>0</v>
      </c>
      <c r="I160" s="272"/>
      <c r="J160" s="272"/>
      <c r="M160" s="334"/>
      <c r="N160" s="334"/>
      <c r="O160" s="334"/>
      <c r="P160" s="334"/>
      <c r="Q160" s="334"/>
    </row>
    <row r="161" spans="1:17">
      <c r="A161" s="198" t="s">
        <v>406</v>
      </c>
      <c r="B161" s="199" t="s">
        <v>405</v>
      </c>
      <c r="C161" s="184">
        <v>5365874</v>
      </c>
      <c r="D161" s="184">
        <v>5365874</v>
      </c>
      <c r="E161" s="184">
        <v>0</v>
      </c>
      <c r="F161" s="184">
        <v>0</v>
      </c>
      <c r="G161" s="184">
        <v>0</v>
      </c>
      <c r="H161" s="185">
        <v>0</v>
      </c>
      <c r="I161" s="272"/>
      <c r="J161" s="272"/>
      <c r="M161" s="334"/>
      <c r="N161" s="334"/>
      <c r="O161" s="334"/>
      <c r="P161" s="334"/>
      <c r="Q161" s="334"/>
    </row>
    <row r="162" spans="1:17">
      <c r="A162" s="251" t="s">
        <v>34</v>
      </c>
      <c r="B162" s="252" t="s">
        <v>35</v>
      </c>
      <c r="C162" s="253">
        <v>75649221</v>
      </c>
      <c r="D162" s="253">
        <v>69942000</v>
      </c>
      <c r="E162" s="253">
        <v>80661286</v>
      </c>
      <c r="F162" s="253">
        <v>86368507</v>
      </c>
      <c r="G162" s="253">
        <v>86368507</v>
      </c>
      <c r="H162" s="254">
        <v>0</v>
      </c>
      <c r="I162" s="272"/>
      <c r="J162" s="272"/>
      <c r="M162" s="334"/>
      <c r="N162" s="334"/>
      <c r="O162" s="334"/>
      <c r="P162" s="334"/>
      <c r="Q162" s="334"/>
    </row>
    <row r="163" spans="1:17">
      <c r="A163" s="194" t="s">
        <v>407</v>
      </c>
      <c r="B163" s="195" t="s">
        <v>408</v>
      </c>
      <c r="C163" s="182">
        <v>2580380</v>
      </c>
      <c r="D163" s="182">
        <v>2580000</v>
      </c>
      <c r="E163" s="182">
        <v>2835805</v>
      </c>
      <c r="F163" s="182">
        <v>2836185</v>
      </c>
      <c r="G163" s="182">
        <v>2836185</v>
      </c>
      <c r="H163" s="183">
        <v>0</v>
      </c>
      <c r="I163" s="272"/>
      <c r="J163" s="272"/>
      <c r="M163" s="334"/>
      <c r="N163" s="334"/>
      <c r="O163" s="334"/>
      <c r="P163" s="334"/>
      <c r="Q163" s="334"/>
    </row>
    <row r="164" spans="1:17">
      <c r="A164" s="198" t="s">
        <v>409</v>
      </c>
      <c r="B164" s="199" t="s">
        <v>410</v>
      </c>
      <c r="C164" s="184">
        <v>215805380</v>
      </c>
      <c r="D164" s="184">
        <v>0</v>
      </c>
      <c r="E164" s="184">
        <v>2835805</v>
      </c>
      <c r="F164" s="184">
        <v>218641185</v>
      </c>
      <c r="G164" s="184">
        <v>218641185</v>
      </c>
      <c r="H164" s="185">
        <v>0</v>
      </c>
      <c r="I164" s="272"/>
      <c r="J164" s="272"/>
      <c r="M164" s="334"/>
      <c r="N164" s="334"/>
      <c r="O164" s="334"/>
      <c r="P164" s="334"/>
      <c r="Q164" s="334"/>
    </row>
    <row r="165" spans="1:17">
      <c r="A165" s="198" t="s">
        <v>411</v>
      </c>
      <c r="B165" s="199" t="s">
        <v>412</v>
      </c>
      <c r="C165" s="184">
        <v>-213225000</v>
      </c>
      <c r="D165" s="184">
        <v>2580000</v>
      </c>
      <c r="E165" s="184">
        <v>0</v>
      </c>
      <c r="F165" s="184">
        <v>-215805000</v>
      </c>
      <c r="G165" s="184">
        <v>-215805000</v>
      </c>
      <c r="H165" s="185">
        <v>0</v>
      </c>
      <c r="I165" s="272"/>
      <c r="J165" s="272"/>
      <c r="M165" s="334"/>
      <c r="N165" s="334"/>
      <c r="O165" s="334"/>
      <c r="P165" s="334"/>
      <c r="Q165" s="334"/>
    </row>
    <row r="166" spans="1:17">
      <c r="A166" s="194" t="s">
        <v>413</v>
      </c>
      <c r="B166" s="195" t="s">
        <v>414</v>
      </c>
      <c r="C166" s="182">
        <v>792585</v>
      </c>
      <c r="D166" s="182">
        <v>792000</v>
      </c>
      <c r="E166" s="182">
        <v>2986340</v>
      </c>
      <c r="F166" s="182">
        <v>2986925</v>
      </c>
      <c r="G166" s="182">
        <v>2986925</v>
      </c>
      <c r="H166" s="183">
        <v>0</v>
      </c>
      <c r="I166" s="272"/>
      <c r="J166" s="272"/>
      <c r="M166" s="334"/>
      <c r="N166" s="334"/>
      <c r="O166" s="334"/>
      <c r="P166" s="334"/>
      <c r="Q166" s="334"/>
    </row>
    <row r="167" spans="1:17">
      <c r="A167" s="198" t="s">
        <v>415</v>
      </c>
      <c r="B167" s="199" t="s">
        <v>410</v>
      </c>
      <c r="C167" s="184">
        <v>46199585</v>
      </c>
      <c r="D167" s="184">
        <v>0</v>
      </c>
      <c r="E167" s="184">
        <v>2986340</v>
      </c>
      <c r="F167" s="184">
        <v>49185925</v>
      </c>
      <c r="G167" s="184">
        <v>49185925</v>
      </c>
      <c r="H167" s="185">
        <v>0</v>
      </c>
      <c r="I167" s="272"/>
      <c r="J167" s="272"/>
      <c r="M167" s="334"/>
      <c r="N167" s="334"/>
      <c r="O167" s="334"/>
      <c r="P167" s="334"/>
      <c r="Q167" s="334"/>
    </row>
    <row r="168" spans="1:17">
      <c r="A168" s="198" t="s">
        <v>416</v>
      </c>
      <c r="B168" s="199" t="s">
        <v>412</v>
      </c>
      <c r="C168" s="184">
        <v>-45407000</v>
      </c>
      <c r="D168" s="184">
        <v>792000</v>
      </c>
      <c r="E168" s="184">
        <v>0</v>
      </c>
      <c r="F168" s="184">
        <v>-46199000</v>
      </c>
      <c r="G168" s="184">
        <v>-46199000</v>
      </c>
      <c r="H168" s="185">
        <v>0</v>
      </c>
      <c r="I168" s="272"/>
      <c r="J168" s="272"/>
      <c r="M168" s="334"/>
      <c r="N168" s="334"/>
      <c r="O168" s="334"/>
      <c r="P168" s="334"/>
      <c r="Q168" s="334"/>
    </row>
    <row r="169" spans="1:17">
      <c r="A169" s="194" t="s">
        <v>417</v>
      </c>
      <c r="B169" s="195" t="s">
        <v>418</v>
      </c>
      <c r="C169" s="182">
        <v>277</v>
      </c>
      <c r="D169" s="182">
        <v>0</v>
      </c>
      <c r="E169" s="182">
        <v>0</v>
      </c>
      <c r="F169" s="182">
        <v>277</v>
      </c>
      <c r="G169" s="182">
        <v>277</v>
      </c>
      <c r="H169" s="183">
        <v>0</v>
      </c>
      <c r="I169" s="272"/>
      <c r="J169" s="272"/>
      <c r="M169" s="334"/>
      <c r="N169" s="334"/>
      <c r="O169" s="334"/>
      <c r="P169" s="334"/>
      <c r="Q169" s="334"/>
    </row>
    <row r="170" spans="1:17">
      <c r="A170" s="198" t="s">
        <v>419</v>
      </c>
      <c r="B170" s="199" t="s">
        <v>410</v>
      </c>
      <c r="C170" s="184">
        <v>6096824</v>
      </c>
      <c r="D170" s="184">
        <v>0</v>
      </c>
      <c r="E170" s="184">
        <v>0</v>
      </c>
      <c r="F170" s="184">
        <v>6096824</v>
      </c>
      <c r="G170" s="184">
        <v>6096824</v>
      </c>
      <c r="H170" s="185">
        <v>0</v>
      </c>
      <c r="I170" s="272"/>
      <c r="J170" s="272"/>
      <c r="M170" s="334"/>
      <c r="N170" s="334"/>
      <c r="O170" s="334"/>
      <c r="P170" s="334"/>
      <c r="Q170" s="334"/>
    </row>
    <row r="171" spans="1:17">
      <c r="A171" s="198" t="s">
        <v>420</v>
      </c>
      <c r="B171" s="199" t="s">
        <v>412</v>
      </c>
      <c r="C171" s="184">
        <v>-6096547</v>
      </c>
      <c r="D171" s="184">
        <v>0</v>
      </c>
      <c r="E171" s="184">
        <v>0</v>
      </c>
      <c r="F171" s="184">
        <v>-6096547</v>
      </c>
      <c r="G171" s="184">
        <v>-6096547</v>
      </c>
      <c r="H171" s="185">
        <v>0</v>
      </c>
      <c r="I171" s="272"/>
      <c r="J171" s="272"/>
      <c r="M171" s="334"/>
      <c r="N171" s="334"/>
      <c r="O171" s="334"/>
      <c r="P171" s="334"/>
      <c r="Q171" s="334"/>
    </row>
    <row r="172" spans="1:17">
      <c r="A172" s="194" t="s">
        <v>421</v>
      </c>
      <c r="B172" s="195" t="s">
        <v>422</v>
      </c>
      <c r="C172" s="182">
        <v>63730672</v>
      </c>
      <c r="D172" s="182">
        <v>63730000</v>
      </c>
      <c r="E172" s="182">
        <v>63002000</v>
      </c>
      <c r="F172" s="182">
        <v>63002672</v>
      </c>
      <c r="G172" s="182">
        <v>63002672</v>
      </c>
      <c r="H172" s="183">
        <v>0</v>
      </c>
      <c r="I172" s="272"/>
      <c r="J172" s="272"/>
      <c r="M172" s="334"/>
      <c r="N172" s="334"/>
      <c r="O172" s="334"/>
      <c r="P172" s="334"/>
      <c r="Q172" s="334"/>
    </row>
    <row r="173" spans="1:17">
      <c r="A173" s="198" t="s">
        <v>423</v>
      </c>
      <c r="B173" s="199" t="s">
        <v>410</v>
      </c>
      <c r="C173" s="184">
        <v>1269568672</v>
      </c>
      <c r="D173" s="184">
        <v>0</v>
      </c>
      <c r="E173" s="184">
        <v>63002000</v>
      </c>
      <c r="F173" s="184">
        <v>1332570672</v>
      </c>
      <c r="G173" s="184">
        <v>1332570672</v>
      </c>
      <c r="H173" s="185">
        <v>0</v>
      </c>
      <c r="I173" s="272"/>
      <c r="J173" s="272"/>
      <c r="M173" s="334"/>
      <c r="N173" s="334"/>
      <c r="O173" s="334"/>
      <c r="P173" s="334"/>
      <c r="Q173" s="334"/>
    </row>
    <row r="174" spans="1:17">
      <c r="A174" s="198" t="s">
        <v>424</v>
      </c>
      <c r="B174" s="199" t="s">
        <v>412</v>
      </c>
      <c r="C174" s="184">
        <v>-1205838000</v>
      </c>
      <c r="D174" s="184">
        <v>63730000</v>
      </c>
      <c r="E174" s="184">
        <v>0</v>
      </c>
      <c r="F174" s="184">
        <v>-1269568000</v>
      </c>
      <c r="G174" s="184">
        <v>-1269568000</v>
      </c>
      <c r="H174" s="185">
        <v>0</v>
      </c>
      <c r="I174" s="272"/>
      <c r="J174" s="272"/>
      <c r="M174" s="334"/>
      <c r="N174" s="334"/>
      <c r="O174" s="334"/>
      <c r="P174" s="334"/>
      <c r="Q174" s="334"/>
    </row>
    <row r="175" spans="1:17">
      <c r="A175" s="194" t="s">
        <v>425</v>
      </c>
      <c r="B175" s="195" t="s">
        <v>426</v>
      </c>
      <c r="C175" s="182">
        <v>2840554</v>
      </c>
      <c r="D175" s="182">
        <v>2840000</v>
      </c>
      <c r="E175" s="182">
        <v>4328675</v>
      </c>
      <c r="F175" s="182">
        <v>4329229</v>
      </c>
      <c r="G175" s="182">
        <v>4329229</v>
      </c>
      <c r="H175" s="183">
        <v>0</v>
      </c>
      <c r="I175" s="272"/>
      <c r="J175" s="272"/>
      <c r="M175" s="334"/>
      <c r="N175" s="334"/>
      <c r="O175" s="334"/>
      <c r="P175" s="334"/>
      <c r="Q175" s="334"/>
    </row>
    <row r="176" spans="1:17">
      <c r="A176" s="198" t="s">
        <v>427</v>
      </c>
      <c r="B176" s="199" t="s">
        <v>428</v>
      </c>
      <c r="C176" s="184">
        <v>140568867</v>
      </c>
      <c r="D176" s="184">
        <v>0</v>
      </c>
      <c r="E176" s="184">
        <v>4328675</v>
      </c>
      <c r="F176" s="184">
        <v>144897542</v>
      </c>
      <c r="G176" s="184">
        <v>144897542</v>
      </c>
      <c r="H176" s="185">
        <v>0</v>
      </c>
      <c r="I176" s="272"/>
      <c r="J176" s="272"/>
      <c r="M176" s="334"/>
      <c r="N176" s="334"/>
      <c r="O176" s="334"/>
      <c r="P176" s="334"/>
      <c r="Q176" s="334"/>
    </row>
    <row r="177" spans="1:17">
      <c r="A177" s="198" t="s">
        <v>429</v>
      </c>
      <c r="B177" s="199" t="s">
        <v>430</v>
      </c>
      <c r="C177" s="184">
        <v>-137728313</v>
      </c>
      <c r="D177" s="184">
        <v>2840000</v>
      </c>
      <c r="E177" s="184">
        <v>0</v>
      </c>
      <c r="F177" s="184">
        <v>-140568313</v>
      </c>
      <c r="G177" s="184">
        <v>-140568313</v>
      </c>
      <c r="H177" s="185">
        <v>0</v>
      </c>
      <c r="I177" s="272"/>
      <c r="J177" s="272"/>
      <c r="M177" s="334"/>
      <c r="N177" s="334"/>
      <c r="O177" s="334"/>
      <c r="P177" s="334"/>
      <c r="Q177" s="334"/>
    </row>
    <row r="178" spans="1:17">
      <c r="A178" s="198" t="s">
        <v>431</v>
      </c>
      <c r="B178" s="199" t="s">
        <v>432</v>
      </c>
      <c r="C178" s="184">
        <v>154687</v>
      </c>
      <c r="D178" s="184">
        <v>0</v>
      </c>
      <c r="E178" s="184">
        <v>0</v>
      </c>
      <c r="F178" s="184">
        <v>154687</v>
      </c>
      <c r="G178" s="184">
        <v>154687</v>
      </c>
      <c r="H178" s="185">
        <v>0</v>
      </c>
      <c r="I178" s="272"/>
      <c r="J178" s="272"/>
      <c r="M178" s="334"/>
      <c r="N178" s="334"/>
      <c r="O178" s="334"/>
      <c r="P178" s="334"/>
      <c r="Q178" s="334"/>
    </row>
    <row r="179" spans="1:17">
      <c r="A179" s="198" t="s">
        <v>433</v>
      </c>
      <c r="B179" s="199" t="s">
        <v>434</v>
      </c>
      <c r="C179" s="184">
        <v>-154687</v>
      </c>
      <c r="D179" s="184">
        <v>0</v>
      </c>
      <c r="E179" s="184">
        <v>0</v>
      </c>
      <c r="F179" s="184">
        <v>-154687</v>
      </c>
      <c r="G179" s="184">
        <v>-154687</v>
      </c>
      <c r="H179" s="185">
        <v>0</v>
      </c>
      <c r="I179" s="272"/>
      <c r="J179" s="272"/>
      <c r="M179" s="334"/>
      <c r="N179" s="334"/>
      <c r="O179" s="334"/>
      <c r="P179" s="334"/>
      <c r="Q179" s="334"/>
    </row>
    <row r="180" spans="1:17">
      <c r="A180" s="194" t="s">
        <v>435</v>
      </c>
      <c r="B180" s="195" t="s">
        <v>436</v>
      </c>
      <c r="C180" s="182">
        <v>0</v>
      </c>
      <c r="D180" s="182">
        <v>0</v>
      </c>
      <c r="E180" s="182">
        <v>0</v>
      </c>
      <c r="F180" s="182">
        <v>0</v>
      </c>
      <c r="G180" s="182">
        <v>0</v>
      </c>
      <c r="H180" s="183">
        <v>0</v>
      </c>
      <c r="I180" s="272"/>
      <c r="J180" s="272"/>
      <c r="M180" s="334"/>
      <c r="N180" s="334"/>
      <c r="O180" s="334"/>
      <c r="P180" s="334"/>
      <c r="Q180" s="334"/>
    </row>
    <row r="181" spans="1:17">
      <c r="A181" s="198" t="s">
        <v>437</v>
      </c>
      <c r="B181" s="199" t="s">
        <v>410</v>
      </c>
      <c r="C181" s="184">
        <v>24096453</v>
      </c>
      <c r="D181" s="184">
        <v>0</v>
      </c>
      <c r="E181" s="184">
        <v>0</v>
      </c>
      <c r="F181" s="184">
        <v>24096453</v>
      </c>
      <c r="G181" s="184">
        <v>24096453</v>
      </c>
      <c r="H181" s="185">
        <v>0</v>
      </c>
      <c r="I181" s="272"/>
      <c r="J181" s="272"/>
      <c r="M181" s="334"/>
      <c r="N181" s="334"/>
      <c r="O181" s="334"/>
      <c r="P181" s="334"/>
      <c r="Q181" s="334"/>
    </row>
    <row r="182" spans="1:17">
      <c r="A182" s="198" t="s">
        <v>438</v>
      </c>
      <c r="B182" s="199" t="s">
        <v>412</v>
      </c>
      <c r="C182" s="184">
        <v>-24096453</v>
      </c>
      <c r="D182" s="184">
        <v>0</v>
      </c>
      <c r="E182" s="184">
        <v>0</v>
      </c>
      <c r="F182" s="184">
        <v>-24096453</v>
      </c>
      <c r="G182" s="184">
        <v>-24096453</v>
      </c>
      <c r="H182" s="185">
        <v>0</v>
      </c>
      <c r="I182" s="272"/>
      <c r="J182" s="272"/>
      <c r="M182" s="334"/>
      <c r="N182" s="334"/>
      <c r="O182" s="334"/>
      <c r="P182" s="334"/>
      <c r="Q182" s="334"/>
    </row>
    <row r="183" spans="1:17">
      <c r="A183" s="194" t="s">
        <v>439</v>
      </c>
      <c r="B183" s="195" t="s">
        <v>440</v>
      </c>
      <c r="C183" s="182">
        <v>5704753</v>
      </c>
      <c r="D183" s="182">
        <v>0</v>
      </c>
      <c r="E183" s="182">
        <v>7508466</v>
      </c>
      <c r="F183" s="182">
        <v>13213219</v>
      </c>
      <c r="G183" s="182">
        <v>13213219</v>
      </c>
      <c r="H183" s="183">
        <v>0</v>
      </c>
      <c r="I183" s="272"/>
      <c r="J183" s="272"/>
      <c r="M183" s="334"/>
      <c r="N183" s="334"/>
      <c r="O183" s="334"/>
      <c r="P183" s="334"/>
      <c r="Q183" s="334"/>
    </row>
    <row r="184" spans="1:17">
      <c r="A184" s="198" t="s">
        <v>441</v>
      </c>
      <c r="B184" s="199" t="s">
        <v>410</v>
      </c>
      <c r="C184" s="184">
        <v>152216441</v>
      </c>
      <c r="D184" s="184">
        <v>0</v>
      </c>
      <c r="E184" s="184">
        <v>7508466</v>
      </c>
      <c r="F184" s="184">
        <v>159724907</v>
      </c>
      <c r="G184" s="184">
        <v>159724907</v>
      </c>
      <c r="H184" s="185">
        <v>0</v>
      </c>
      <c r="I184" s="272"/>
      <c r="J184" s="272"/>
      <c r="M184" s="334"/>
      <c r="N184" s="334"/>
      <c r="O184" s="334"/>
      <c r="P184" s="334"/>
      <c r="Q184" s="334"/>
    </row>
    <row r="185" spans="1:17">
      <c r="A185" s="198" t="s">
        <v>442</v>
      </c>
      <c r="B185" s="199" t="s">
        <v>412</v>
      </c>
      <c r="C185" s="184">
        <v>-146511688</v>
      </c>
      <c r="D185" s="184">
        <v>0</v>
      </c>
      <c r="E185" s="184">
        <v>0</v>
      </c>
      <c r="F185" s="184">
        <v>-146511688</v>
      </c>
      <c r="G185" s="184">
        <v>-146511688</v>
      </c>
      <c r="H185" s="185">
        <v>0</v>
      </c>
      <c r="I185" s="272"/>
      <c r="J185" s="272"/>
      <c r="M185" s="334"/>
      <c r="N185" s="334"/>
      <c r="O185" s="334"/>
      <c r="P185" s="334"/>
      <c r="Q185" s="334"/>
    </row>
    <row r="186" spans="1:17">
      <c r="A186" s="194" t="s">
        <v>443</v>
      </c>
      <c r="B186" s="195" t="s">
        <v>444</v>
      </c>
      <c r="C186" s="182">
        <v>0</v>
      </c>
      <c r="D186" s="182">
        <v>0</v>
      </c>
      <c r="E186" s="182">
        <v>0</v>
      </c>
      <c r="F186" s="182">
        <v>0</v>
      </c>
      <c r="G186" s="182">
        <v>0</v>
      </c>
      <c r="H186" s="183">
        <v>0</v>
      </c>
      <c r="I186" s="272"/>
      <c r="J186" s="272"/>
      <c r="M186" s="334"/>
      <c r="N186" s="334"/>
      <c r="O186" s="334"/>
      <c r="P186" s="334"/>
      <c r="Q186" s="334"/>
    </row>
    <row r="187" spans="1:17">
      <c r="A187" s="198" t="s">
        <v>445</v>
      </c>
      <c r="B187" s="199" t="s">
        <v>410</v>
      </c>
      <c r="C187" s="184">
        <v>0</v>
      </c>
      <c r="D187" s="184">
        <v>0</v>
      </c>
      <c r="E187" s="184">
        <v>0</v>
      </c>
      <c r="F187" s="184">
        <v>0</v>
      </c>
      <c r="G187" s="184">
        <v>0</v>
      </c>
      <c r="H187" s="185">
        <v>0</v>
      </c>
      <c r="I187" s="272"/>
      <c r="J187" s="272"/>
      <c r="M187" s="334"/>
      <c r="N187" s="334"/>
      <c r="O187" s="334"/>
      <c r="P187" s="334"/>
      <c r="Q187" s="334"/>
    </row>
    <row r="188" spans="1:17">
      <c r="A188" s="198" t="s">
        <v>446</v>
      </c>
      <c r="B188" s="199" t="s">
        <v>412</v>
      </c>
      <c r="C188" s="184">
        <v>0</v>
      </c>
      <c r="D188" s="184">
        <v>0</v>
      </c>
      <c r="E188" s="184">
        <v>0</v>
      </c>
      <c r="F188" s="184">
        <v>0</v>
      </c>
      <c r="G188" s="184">
        <v>0</v>
      </c>
      <c r="H188" s="185">
        <v>0</v>
      </c>
      <c r="I188" s="272"/>
      <c r="J188" s="272"/>
      <c r="M188" s="334"/>
      <c r="N188" s="334"/>
      <c r="O188" s="334"/>
      <c r="P188" s="334"/>
      <c r="Q188" s="334"/>
    </row>
    <row r="189" spans="1:17">
      <c r="A189" s="194" t="s">
        <v>447</v>
      </c>
      <c r="B189" s="195" t="s">
        <v>448</v>
      </c>
      <c r="C189" s="182">
        <v>0</v>
      </c>
      <c r="D189" s="182">
        <v>0</v>
      </c>
      <c r="E189" s="182">
        <v>0</v>
      </c>
      <c r="F189" s="182">
        <v>0</v>
      </c>
      <c r="G189" s="182">
        <v>0</v>
      </c>
      <c r="H189" s="183">
        <v>0</v>
      </c>
      <c r="I189" s="272"/>
      <c r="J189" s="272"/>
      <c r="M189" s="334"/>
      <c r="N189" s="334"/>
      <c r="O189" s="334"/>
      <c r="P189" s="334"/>
      <c r="Q189" s="334"/>
    </row>
    <row r="190" spans="1:17">
      <c r="A190" s="198" t="s">
        <v>449</v>
      </c>
      <c r="B190" s="199" t="s">
        <v>410</v>
      </c>
      <c r="C190" s="184">
        <v>0</v>
      </c>
      <c r="D190" s="184">
        <v>0</v>
      </c>
      <c r="E190" s="184">
        <v>0</v>
      </c>
      <c r="F190" s="184">
        <v>0</v>
      </c>
      <c r="G190" s="184">
        <v>0</v>
      </c>
      <c r="H190" s="185">
        <v>0</v>
      </c>
      <c r="I190" s="272"/>
      <c r="J190" s="272"/>
      <c r="M190" s="334"/>
      <c r="N190" s="334"/>
      <c r="O190" s="334"/>
      <c r="P190" s="334"/>
      <c r="Q190" s="334"/>
    </row>
    <row r="191" spans="1:17">
      <c r="A191" s="198" t="s">
        <v>450</v>
      </c>
      <c r="B191" s="199" t="s">
        <v>412</v>
      </c>
      <c r="C191" s="184">
        <v>0</v>
      </c>
      <c r="D191" s="184">
        <v>0</v>
      </c>
      <c r="E191" s="184">
        <v>0</v>
      </c>
      <c r="F191" s="184">
        <v>0</v>
      </c>
      <c r="G191" s="184">
        <v>0</v>
      </c>
      <c r="H191" s="185">
        <v>0</v>
      </c>
      <c r="I191" s="272"/>
      <c r="J191" s="272"/>
      <c r="M191" s="334"/>
      <c r="N191" s="334"/>
      <c r="O191" s="334"/>
      <c r="P191" s="334"/>
      <c r="Q191" s="334"/>
    </row>
    <row r="192" spans="1:17">
      <c r="A192" s="194" t="s">
        <v>451</v>
      </c>
      <c r="B192" s="195" t="s">
        <v>452</v>
      </c>
      <c r="C192" s="182">
        <v>0</v>
      </c>
      <c r="D192" s="182">
        <v>0</v>
      </c>
      <c r="E192" s="182">
        <v>0</v>
      </c>
      <c r="F192" s="182">
        <v>0</v>
      </c>
      <c r="G192" s="182">
        <v>0</v>
      </c>
      <c r="H192" s="183">
        <v>0</v>
      </c>
      <c r="I192" s="272"/>
      <c r="J192" s="272"/>
      <c r="M192" s="334"/>
      <c r="N192" s="334"/>
      <c r="O192" s="334"/>
      <c r="P192" s="334"/>
      <c r="Q192" s="334"/>
    </row>
    <row r="193" spans="1:17">
      <c r="A193" s="198" t="s">
        <v>453</v>
      </c>
      <c r="B193" s="199" t="s">
        <v>410</v>
      </c>
      <c r="C193" s="184">
        <v>0</v>
      </c>
      <c r="D193" s="184">
        <v>0</v>
      </c>
      <c r="E193" s="184">
        <v>0</v>
      </c>
      <c r="F193" s="184">
        <v>0</v>
      </c>
      <c r="G193" s="184">
        <v>0</v>
      </c>
      <c r="H193" s="185">
        <v>0</v>
      </c>
      <c r="I193" s="272"/>
      <c r="J193" s="272"/>
      <c r="M193" s="334"/>
      <c r="N193" s="334"/>
      <c r="O193" s="334"/>
      <c r="P193" s="334"/>
      <c r="Q193" s="334"/>
    </row>
    <row r="194" spans="1:17">
      <c r="A194" s="198" t="s">
        <v>454</v>
      </c>
      <c r="B194" s="199" t="s">
        <v>412</v>
      </c>
      <c r="C194" s="184">
        <v>0</v>
      </c>
      <c r="D194" s="184">
        <v>0</v>
      </c>
      <c r="E194" s="184">
        <v>0</v>
      </c>
      <c r="F194" s="184">
        <v>0</v>
      </c>
      <c r="G194" s="184">
        <v>0</v>
      </c>
      <c r="H194" s="185">
        <v>0</v>
      </c>
      <c r="I194" s="272"/>
      <c r="J194" s="272"/>
      <c r="M194" s="334"/>
      <c r="N194" s="334"/>
      <c r="O194" s="334"/>
      <c r="P194" s="334"/>
      <c r="Q194" s="334"/>
    </row>
    <row r="195" spans="1:17">
      <c r="A195" s="251" t="s">
        <v>455</v>
      </c>
      <c r="B195" s="252" t="s">
        <v>189</v>
      </c>
      <c r="C195" s="253">
        <v>0</v>
      </c>
      <c r="D195" s="253">
        <v>0</v>
      </c>
      <c r="E195" s="253">
        <v>0</v>
      </c>
      <c r="F195" s="253">
        <v>0</v>
      </c>
      <c r="G195" s="253">
        <v>0</v>
      </c>
      <c r="H195" s="254">
        <v>0</v>
      </c>
      <c r="I195" s="272"/>
      <c r="J195" s="272"/>
      <c r="M195" s="334"/>
      <c r="N195" s="334"/>
      <c r="O195" s="334"/>
      <c r="P195" s="334"/>
      <c r="Q195" s="334"/>
    </row>
    <row r="196" spans="1:17">
      <c r="A196" s="194" t="s">
        <v>456</v>
      </c>
      <c r="B196" s="195" t="s">
        <v>457</v>
      </c>
      <c r="C196" s="182">
        <v>0</v>
      </c>
      <c r="D196" s="182">
        <v>0</v>
      </c>
      <c r="E196" s="182">
        <v>0</v>
      </c>
      <c r="F196" s="182">
        <v>0</v>
      </c>
      <c r="G196" s="182">
        <v>0</v>
      </c>
      <c r="H196" s="183">
        <v>0</v>
      </c>
      <c r="I196" s="272"/>
      <c r="J196" s="272"/>
      <c r="M196" s="334"/>
      <c r="N196" s="334"/>
      <c r="O196" s="334"/>
      <c r="P196" s="334"/>
      <c r="Q196" s="334"/>
    </row>
    <row r="197" spans="1:17">
      <c r="A197" s="198" t="s">
        <v>458</v>
      </c>
      <c r="B197" s="199" t="s">
        <v>457</v>
      </c>
      <c r="C197" s="184">
        <v>0</v>
      </c>
      <c r="D197" s="184">
        <v>0</v>
      </c>
      <c r="E197" s="184">
        <v>0</v>
      </c>
      <c r="F197" s="184">
        <v>0</v>
      </c>
      <c r="G197" s="184">
        <v>0</v>
      </c>
      <c r="H197" s="185">
        <v>0</v>
      </c>
      <c r="I197" s="272"/>
      <c r="J197" s="272"/>
      <c r="M197" s="334"/>
      <c r="N197" s="334"/>
      <c r="O197" s="334"/>
      <c r="P197" s="334"/>
      <c r="Q197" s="334"/>
    </row>
    <row r="198" spans="1:17">
      <c r="A198" s="194" t="s">
        <v>459</v>
      </c>
      <c r="B198" s="195" t="s">
        <v>460</v>
      </c>
      <c r="C198" s="182">
        <v>0</v>
      </c>
      <c r="D198" s="182">
        <v>0</v>
      </c>
      <c r="E198" s="182">
        <v>0</v>
      </c>
      <c r="F198" s="182">
        <v>0</v>
      </c>
      <c r="G198" s="182">
        <v>0</v>
      </c>
      <c r="H198" s="183">
        <v>0</v>
      </c>
      <c r="I198" s="272"/>
      <c r="J198" s="272"/>
      <c r="M198" s="334"/>
      <c r="N198" s="334"/>
      <c r="O198" s="334"/>
      <c r="P198" s="334"/>
      <c r="Q198" s="334"/>
    </row>
    <row r="199" spans="1:17">
      <c r="A199" s="198" t="s">
        <v>461</v>
      </c>
      <c r="B199" s="199" t="s">
        <v>460</v>
      </c>
      <c r="C199" s="184">
        <v>0</v>
      </c>
      <c r="D199" s="184">
        <v>0</v>
      </c>
      <c r="E199" s="184">
        <v>0</v>
      </c>
      <c r="F199" s="184">
        <v>0</v>
      </c>
      <c r="G199" s="184">
        <v>0</v>
      </c>
      <c r="H199" s="185">
        <v>0</v>
      </c>
      <c r="I199" s="272"/>
      <c r="J199" s="272"/>
      <c r="M199" s="334"/>
      <c r="N199" s="334"/>
      <c r="O199" s="334"/>
      <c r="P199" s="334"/>
      <c r="Q199" s="334"/>
    </row>
    <row r="200" spans="1:17">
      <c r="A200" s="194" t="s">
        <v>462</v>
      </c>
      <c r="B200" s="195" t="s">
        <v>463</v>
      </c>
      <c r="C200" s="182">
        <v>0</v>
      </c>
      <c r="D200" s="182">
        <v>0</v>
      </c>
      <c r="E200" s="182">
        <v>0</v>
      </c>
      <c r="F200" s="182">
        <v>0</v>
      </c>
      <c r="G200" s="182">
        <v>0</v>
      </c>
      <c r="H200" s="183">
        <v>0</v>
      </c>
      <c r="I200" s="272"/>
      <c r="J200" s="272"/>
      <c r="M200" s="334"/>
      <c r="N200" s="334"/>
      <c r="O200" s="334"/>
      <c r="P200" s="334"/>
      <c r="Q200" s="334"/>
    </row>
    <row r="201" spans="1:17">
      <c r="A201" s="198" t="s">
        <v>464</v>
      </c>
      <c r="B201" s="199" t="s">
        <v>463</v>
      </c>
      <c r="C201" s="184">
        <v>0</v>
      </c>
      <c r="D201" s="184">
        <v>0</v>
      </c>
      <c r="E201" s="184">
        <v>0</v>
      </c>
      <c r="F201" s="184">
        <v>0</v>
      </c>
      <c r="G201" s="184">
        <v>0</v>
      </c>
      <c r="H201" s="185">
        <v>0</v>
      </c>
      <c r="I201" s="272"/>
      <c r="J201" s="272"/>
      <c r="M201" s="334"/>
      <c r="N201" s="334"/>
      <c r="O201" s="334"/>
      <c r="P201" s="334"/>
      <c r="Q201" s="334"/>
    </row>
    <row r="202" spans="1:17">
      <c r="A202" s="194" t="s">
        <v>465</v>
      </c>
      <c r="B202" s="195" t="s">
        <v>232</v>
      </c>
      <c r="C202" s="182">
        <v>0</v>
      </c>
      <c r="D202" s="182">
        <v>0</v>
      </c>
      <c r="E202" s="182">
        <v>0</v>
      </c>
      <c r="F202" s="182">
        <v>0</v>
      </c>
      <c r="G202" s="182">
        <v>0</v>
      </c>
      <c r="H202" s="183">
        <v>0</v>
      </c>
      <c r="I202" s="272"/>
      <c r="J202" s="272"/>
      <c r="M202" s="334"/>
      <c r="N202" s="334"/>
      <c r="O202" s="334"/>
      <c r="P202" s="334"/>
      <c r="Q202" s="334"/>
    </row>
    <row r="203" spans="1:17">
      <c r="A203" s="198" t="s">
        <v>466</v>
      </c>
      <c r="B203" s="199" t="s">
        <v>232</v>
      </c>
      <c r="C203" s="184">
        <v>0</v>
      </c>
      <c r="D203" s="184">
        <v>0</v>
      </c>
      <c r="E203" s="184">
        <v>0</v>
      </c>
      <c r="F203" s="184">
        <v>0</v>
      </c>
      <c r="G203" s="184">
        <v>0</v>
      </c>
      <c r="H203" s="185">
        <v>0</v>
      </c>
      <c r="I203" s="272"/>
      <c r="J203" s="272"/>
      <c r="M203" s="334"/>
      <c r="N203" s="334"/>
      <c r="O203" s="334"/>
      <c r="P203" s="334"/>
      <c r="Q203" s="334"/>
    </row>
    <row r="204" spans="1:17">
      <c r="A204" s="194" t="s">
        <v>467</v>
      </c>
      <c r="B204" s="195" t="s">
        <v>468</v>
      </c>
      <c r="C204" s="182">
        <v>0</v>
      </c>
      <c r="D204" s="182">
        <v>0</v>
      </c>
      <c r="E204" s="182">
        <v>0</v>
      </c>
      <c r="F204" s="182">
        <v>0</v>
      </c>
      <c r="G204" s="182">
        <v>0</v>
      </c>
      <c r="H204" s="183">
        <v>0</v>
      </c>
      <c r="I204" s="272"/>
      <c r="J204" s="272"/>
      <c r="M204" s="334"/>
      <c r="N204" s="334"/>
      <c r="O204" s="334"/>
      <c r="P204" s="334"/>
      <c r="Q204" s="334"/>
    </row>
    <row r="205" spans="1:17">
      <c r="A205" s="198" t="s">
        <v>469</v>
      </c>
      <c r="B205" s="199" t="s">
        <v>468</v>
      </c>
      <c r="C205" s="184">
        <v>0</v>
      </c>
      <c r="D205" s="184">
        <v>0</v>
      </c>
      <c r="E205" s="184">
        <v>0</v>
      </c>
      <c r="F205" s="184">
        <v>0</v>
      </c>
      <c r="G205" s="184">
        <v>0</v>
      </c>
      <c r="H205" s="185">
        <v>0</v>
      </c>
      <c r="I205" s="272"/>
      <c r="J205" s="272"/>
      <c r="M205" s="334"/>
      <c r="N205" s="334"/>
      <c r="O205" s="334"/>
      <c r="P205" s="334"/>
      <c r="Q205" s="334"/>
    </row>
    <row r="206" spans="1:17">
      <c r="A206" s="251" t="s">
        <v>38</v>
      </c>
      <c r="B206" s="252" t="s">
        <v>39</v>
      </c>
      <c r="C206" s="253">
        <v>208025715.06</v>
      </c>
      <c r="D206" s="253">
        <v>66794929.130000003</v>
      </c>
      <c r="E206" s="253">
        <v>76627803.5</v>
      </c>
      <c r="F206" s="253">
        <v>217858589.43000001</v>
      </c>
      <c r="G206" s="253">
        <v>11128534.369999999</v>
      </c>
      <c r="H206" s="254">
        <v>206730055.06</v>
      </c>
      <c r="I206" s="272"/>
      <c r="J206" s="272"/>
      <c r="M206" s="334"/>
      <c r="N206" s="334"/>
      <c r="O206" s="334"/>
      <c r="P206" s="334"/>
      <c r="Q206" s="334"/>
    </row>
    <row r="207" spans="1:17">
      <c r="A207" s="194" t="s">
        <v>470</v>
      </c>
      <c r="B207" s="195" t="s">
        <v>471</v>
      </c>
      <c r="C207" s="182">
        <v>0</v>
      </c>
      <c r="D207" s="182">
        <v>0</v>
      </c>
      <c r="E207" s="182">
        <v>0</v>
      </c>
      <c r="F207" s="182">
        <v>0</v>
      </c>
      <c r="G207" s="182">
        <v>0</v>
      </c>
      <c r="H207" s="183">
        <v>0</v>
      </c>
      <c r="I207" s="272"/>
      <c r="J207" s="272"/>
      <c r="M207" s="334"/>
      <c r="N207" s="334"/>
      <c r="O207" s="334"/>
      <c r="P207" s="334"/>
      <c r="Q207" s="334"/>
    </row>
    <row r="208" spans="1:17">
      <c r="A208" s="198" t="s">
        <v>472</v>
      </c>
      <c r="B208" s="199" t="s">
        <v>471</v>
      </c>
      <c r="C208" s="184">
        <v>0</v>
      </c>
      <c r="D208" s="184">
        <v>0</v>
      </c>
      <c r="E208" s="184">
        <v>0</v>
      </c>
      <c r="F208" s="184">
        <v>0</v>
      </c>
      <c r="G208" s="184">
        <v>0</v>
      </c>
      <c r="H208" s="185">
        <v>0</v>
      </c>
      <c r="I208" s="272"/>
      <c r="J208" s="272"/>
      <c r="M208" s="334"/>
      <c r="N208" s="334"/>
      <c r="O208" s="334"/>
      <c r="P208" s="334"/>
      <c r="Q208" s="334"/>
    </row>
    <row r="209" spans="1:17">
      <c r="A209" s="194" t="s">
        <v>473</v>
      </c>
      <c r="B209" s="195" t="s">
        <v>474</v>
      </c>
      <c r="C209" s="182">
        <v>0</v>
      </c>
      <c r="D209" s="182">
        <v>0</v>
      </c>
      <c r="E209" s="182">
        <v>0</v>
      </c>
      <c r="F209" s="182">
        <v>0</v>
      </c>
      <c r="G209" s="182">
        <v>0</v>
      </c>
      <c r="H209" s="183">
        <v>0</v>
      </c>
      <c r="I209" s="272"/>
      <c r="J209" s="272"/>
      <c r="M209" s="334"/>
      <c r="N209" s="334"/>
      <c r="O209" s="334"/>
      <c r="P209" s="334"/>
      <c r="Q209" s="334"/>
    </row>
    <row r="210" spans="1:17">
      <c r="A210" s="198" t="s">
        <v>475</v>
      </c>
      <c r="B210" s="199" t="s">
        <v>474</v>
      </c>
      <c r="C210" s="184">
        <v>0</v>
      </c>
      <c r="D210" s="184">
        <v>0</v>
      </c>
      <c r="E210" s="184">
        <v>0</v>
      </c>
      <c r="F210" s="184">
        <v>0</v>
      </c>
      <c r="G210" s="184">
        <v>0</v>
      </c>
      <c r="H210" s="185">
        <v>0</v>
      </c>
      <c r="I210" s="272"/>
      <c r="J210" s="272"/>
      <c r="M210" s="334"/>
      <c r="N210" s="334"/>
      <c r="O210" s="334"/>
      <c r="P210" s="334"/>
      <c r="Q210" s="334"/>
    </row>
    <row r="211" spans="1:17">
      <c r="A211" s="194" t="s">
        <v>476</v>
      </c>
      <c r="B211" s="195" t="s">
        <v>327</v>
      </c>
      <c r="C211" s="182">
        <v>0</v>
      </c>
      <c r="D211" s="182">
        <v>0</v>
      </c>
      <c r="E211" s="182">
        <v>0</v>
      </c>
      <c r="F211" s="182">
        <v>0</v>
      </c>
      <c r="G211" s="182">
        <v>0</v>
      </c>
      <c r="H211" s="183">
        <v>0</v>
      </c>
      <c r="I211" s="272"/>
      <c r="J211" s="272"/>
      <c r="M211" s="334"/>
      <c r="N211" s="334"/>
      <c r="O211" s="334"/>
      <c r="P211" s="334"/>
      <c r="Q211" s="334"/>
    </row>
    <row r="212" spans="1:17">
      <c r="A212" s="198" t="s">
        <v>477</v>
      </c>
      <c r="B212" s="199" t="s">
        <v>327</v>
      </c>
      <c r="C212" s="184">
        <v>0</v>
      </c>
      <c r="D212" s="184">
        <v>0</v>
      </c>
      <c r="E212" s="184">
        <v>0</v>
      </c>
      <c r="F212" s="184">
        <v>0</v>
      </c>
      <c r="G212" s="184">
        <v>0</v>
      </c>
      <c r="H212" s="185">
        <v>0</v>
      </c>
      <c r="I212" s="272"/>
      <c r="J212" s="272"/>
      <c r="M212" s="334"/>
      <c r="N212" s="334"/>
      <c r="O212" s="334"/>
      <c r="P212" s="334"/>
      <c r="Q212" s="334"/>
    </row>
    <row r="213" spans="1:17">
      <c r="A213" s="194" t="s">
        <v>478</v>
      </c>
      <c r="B213" s="195" t="s">
        <v>479</v>
      </c>
      <c r="C213" s="182">
        <v>0</v>
      </c>
      <c r="D213" s="182">
        <v>0</v>
      </c>
      <c r="E213" s="182">
        <v>0</v>
      </c>
      <c r="F213" s="182">
        <v>0</v>
      </c>
      <c r="G213" s="182">
        <v>0</v>
      </c>
      <c r="H213" s="183">
        <v>0</v>
      </c>
      <c r="I213" s="272"/>
      <c r="J213" s="272"/>
      <c r="M213" s="334"/>
      <c r="N213" s="334"/>
      <c r="O213" s="334"/>
      <c r="P213" s="334"/>
      <c r="Q213" s="334"/>
    </row>
    <row r="214" spans="1:17">
      <c r="A214" s="198" t="s">
        <v>480</v>
      </c>
      <c r="B214" s="199" t="s">
        <v>479</v>
      </c>
      <c r="C214" s="184">
        <v>0</v>
      </c>
      <c r="D214" s="184">
        <v>0</v>
      </c>
      <c r="E214" s="184">
        <v>0</v>
      </c>
      <c r="F214" s="184">
        <v>0</v>
      </c>
      <c r="G214" s="184">
        <v>0</v>
      </c>
      <c r="H214" s="185">
        <v>0</v>
      </c>
      <c r="I214" s="272"/>
      <c r="J214" s="272"/>
      <c r="M214" s="334"/>
      <c r="N214" s="334"/>
      <c r="O214" s="334"/>
      <c r="P214" s="334"/>
      <c r="Q214" s="334"/>
    </row>
    <row r="215" spans="1:17">
      <c r="A215" s="194" t="s">
        <v>481</v>
      </c>
      <c r="B215" s="195" t="s">
        <v>482</v>
      </c>
      <c r="C215" s="182">
        <v>0</v>
      </c>
      <c r="D215" s="182">
        <v>9120400</v>
      </c>
      <c r="E215" s="182">
        <v>9120400</v>
      </c>
      <c r="F215" s="182">
        <v>0</v>
      </c>
      <c r="G215" s="182">
        <v>0</v>
      </c>
      <c r="H215" s="183">
        <v>0</v>
      </c>
      <c r="I215" s="272"/>
      <c r="J215" s="272"/>
      <c r="M215" s="334"/>
      <c r="N215" s="334"/>
      <c r="O215" s="334"/>
      <c r="P215" s="334"/>
      <c r="Q215" s="334"/>
    </row>
    <row r="216" spans="1:17">
      <c r="A216" s="198" t="s">
        <v>483</v>
      </c>
      <c r="B216" s="199" t="s">
        <v>484</v>
      </c>
      <c r="C216" s="184">
        <v>0</v>
      </c>
      <c r="D216" s="184">
        <v>6078900</v>
      </c>
      <c r="E216" s="184">
        <v>6078900</v>
      </c>
      <c r="F216" s="184">
        <v>0</v>
      </c>
      <c r="G216" s="184">
        <v>0</v>
      </c>
      <c r="H216" s="185">
        <v>0</v>
      </c>
      <c r="I216" s="272"/>
      <c r="J216" s="272"/>
      <c r="M216" s="334"/>
      <c r="N216" s="334"/>
      <c r="O216" s="334"/>
      <c r="P216" s="334"/>
      <c r="Q216" s="334"/>
    </row>
    <row r="217" spans="1:17">
      <c r="A217" s="198" t="s">
        <v>485</v>
      </c>
      <c r="B217" s="199" t="s">
        <v>486</v>
      </c>
      <c r="C217" s="184">
        <v>0</v>
      </c>
      <c r="D217" s="184">
        <v>3041500</v>
      </c>
      <c r="E217" s="184">
        <v>3041500</v>
      </c>
      <c r="F217" s="184">
        <v>0</v>
      </c>
      <c r="G217" s="184">
        <v>0</v>
      </c>
      <c r="H217" s="185">
        <v>0</v>
      </c>
      <c r="I217" s="272"/>
      <c r="J217" s="272"/>
      <c r="M217" s="334"/>
      <c r="N217" s="334"/>
      <c r="O217" s="334"/>
      <c r="P217" s="334"/>
      <c r="Q217" s="334"/>
    </row>
    <row r="218" spans="1:17">
      <c r="A218" s="194" t="s">
        <v>487</v>
      </c>
      <c r="B218" s="195" t="s">
        <v>488</v>
      </c>
      <c r="C218" s="182">
        <v>206730055.06</v>
      </c>
      <c r="D218" s="182">
        <v>0</v>
      </c>
      <c r="E218" s="182">
        <v>0</v>
      </c>
      <c r="F218" s="182">
        <v>206730055.06</v>
      </c>
      <c r="G218" s="182">
        <v>0</v>
      </c>
      <c r="H218" s="183">
        <v>206730055.06</v>
      </c>
      <c r="I218" s="272"/>
      <c r="J218" s="272"/>
      <c r="M218" s="334"/>
      <c r="N218" s="334"/>
      <c r="O218" s="334"/>
      <c r="P218" s="334"/>
      <c r="Q218" s="334"/>
    </row>
    <row r="219" spans="1:17">
      <c r="A219" s="198" t="s">
        <v>489</v>
      </c>
      <c r="B219" s="199" t="s">
        <v>488</v>
      </c>
      <c r="C219" s="184">
        <v>206730055.06</v>
      </c>
      <c r="D219" s="184">
        <v>0</v>
      </c>
      <c r="E219" s="184">
        <v>0</v>
      </c>
      <c r="F219" s="184">
        <v>206730055.06</v>
      </c>
      <c r="G219" s="184">
        <v>0</v>
      </c>
      <c r="H219" s="185">
        <v>206730055.06</v>
      </c>
      <c r="I219" s="272"/>
      <c r="J219" s="272"/>
      <c r="M219" s="334"/>
      <c r="N219" s="334"/>
      <c r="O219" s="334"/>
      <c r="P219" s="334"/>
      <c r="Q219" s="334"/>
    </row>
    <row r="220" spans="1:17">
      <c r="A220" s="194" t="s">
        <v>490</v>
      </c>
      <c r="B220" s="195" t="s">
        <v>491</v>
      </c>
      <c r="C220" s="182">
        <v>0</v>
      </c>
      <c r="D220" s="182">
        <v>0</v>
      </c>
      <c r="E220" s="182">
        <v>8032000</v>
      </c>
      <c r="F220" s="182">
        <v>8032000</v>
      </c>
      <c r="G220" s="182">
        <v>8032000</v>
      </c>
      <c r="H220" s="183">
        <v>0</v>
      </c>
      <c r="I220" s="272"/>
      <c r="J220" s="272"/>
      <c r="M220" s="334"/>
      <c r="N220" s="334"/>
      <c r="O220" s="334"/>
      <c r="P220" s="334"/>
      <c r="Q220" s="334"/>
    </row>
    <row r="221" spans="1:17">
      <c r="A221" s="198" t="s">
        <v>492</v>
      </c>
      <c r="B221" s="199" t="s">
        <v>491</v>
      </c>
      <c r="C221" s="184">
        <v>0</v>
      </c>
      <c r="D221" s="184">
        <v>0</v>
      </c>
      <c r="E221" s="184">
        <v>8032000</v>
      </c>
      <c r="F221" s="184">
        <v>8032000</v>
      </c>
      <c r="G221" s="184">
        <v>8032000</v>
      </c>
      <c r="H221" s="185">
        <v>0</v>
      </c>
      <c r="I221" s="272"/>
      <c r="J221" s="272"/>
      <c r="M221" s="334"/>
      <c r="N221" s="334"/>
      <c r="O221" s="334"/>
      <c r="P221" s="334"/>
      <c r="Q221" s="334"/>
    </row>
    <row r="222" spans="1:17">
      <c r="A222" s="194" t="s">
        <v>493</v>
      </c>
      <c r="B222" s="195" t="s">
        <v>494</v>
      </c>
      <c r="C222" s="182">
        <v>0</v>
      </c>
      <c r="D222" s="182">
        <v>21267300</v>
      </c>
      <c r="E222" s="182">
        <v>21267300</v>
      </c>
      <c r="F222" s="182">
        <v>0</v>
      </c>
      <c r="G222" s="182">
        <v>0</v>
      </c>
      <c r="H222" s="183">
        <v>0</v>
      </c>
      <c r="I222" s="272"/>
      <c r="J222" s="272"/>
      <c r="M222" s="334"/>
      <c r="N222" s="334"/>
      <c r="O222" s="334"/>
      <c r="P222" s="334"/>
      <c r="Q222" s="334"/>
    </row>
    <row r="223" spans="1:17">
      <c r="A223" s="198" t="s">
        <v>495</v>
      </c>
      <c r="B223" s="199" t="s">
        <v>496</v>
      </c>
      <c r="C223" s="184">
        <v>0</v>
      </c>
      <c r="D223" s="184">
        <v>18225800</v>
      </c>
      <c r="E223" s="184">
        <v>18225800</v>
      </c>
      <c r="F223" s="184">
        <v>0</v>
      </c>
      <c r="G223" s="184">
        <v>0</v>
      </c>
      <c r="H223" s="185">
        <v>0</v>
      </c>
      <c r="I223" s="272"/>
      <c r="J223" s="272"/>
      <c r="M223" s="334"/>
      <c r="N223" s="334"/>
      <c r="O223" s="334"/>
      <c r="P223" s="334"/>
      <c r="Q223" s="334"/>
    </row>
    <row r="224" spans="1:17">
      <c r="A224" s="198" t="s">
        <v>497</v>
      </c>
      <c r="B224" s="199" t="s">
        <v>498</v>
      </c>
      <c r="C224" s="184">
        <v>0</v>
      </c>
      <c r="D224" s="184">
        <v>3041500</v>
      </c>
      <c r="E224" s="184">
        <v>3041500</v>
      </c>
      <c r="F224" s="184">
        <v>0</v>
      </c>
      <c r="G224" s="184">
        <v>0</v>
      </c>
      <c r="H224" s="185">
        <v>0</v>
      </c>
      <c r="I224" s="272"/>
      <c r="J224" s="272"/>
      <c r="M224" s="334"/>
      <c r="N224" s="334"/>
      <c r="O224" s="334"/>
      <c r="P224" s="334"/>
      <c r="Q224" s="334"/>
    </row>
    <row r="225" spans="1:17">
      <c r="A225" s="194" t="s">
        <v>499</v>
      </c>
      <c r="B225" s="195" t="s">
        <v>500</v>
      </c>
      <c r="C225" s="182">
        <v>0</v>
      </c>
      <c r="D225" s="182">
        <v>3495550</v>
      </c>
      <c r="E225" s="182">
        <v>3495550</v>
      </c>
      <c r="F225" s="182">
        <v>0</v>
      </c>
      <c r="G225" s="182">
        <v>0</v>
      </c>
      <c r="H225" s="183">
        <v>0</v>
      </c>
      <c r="I225" s="272"/>
      <c r="J225" s="272"/>
      <c r="M225" s="334"/>
      <c r="N225" s="334"/>
      <c r="O225" s="334"/>
      <c r="P225" s="334"/>
      <c r="Q225" s="334"/>
    </row>
    <row r="226" spans="1:17">
      <c r="A226" s="198" t="s">
        <v>501</v>
      </c>
      <c r="B226" s="199" t="s">
        <v>500</v>
      </c>
      <c r="C226" s="184">
        <v>0</v>
      </c>
      <c r="D226" s="184">
        <v>3495550</v>
      </c>
      <c r="E226" s="184">
        <v>3495550</v>
      </c>
      <c r="F226" s="184">
        <v>0</v>
      </c>
      <c r="G226" s="184">
        <v>0</v>
      </c>
      <c r="H226" s="185">
        <v>0</v>
      </c>
      <c r="I226" s="272"/>
      <c r="J226" s="272"/>
      <c r="M226" s="334"/>
      <c r="N226" s="334"/>
      <c r="O226" s="334"/>
      <c r="P226" s="334"/>
      <c r="Q226" s="334"/>
    </row>
    <row r="227" spans="1:17">
      <c r="A227" s="194" t="s">
        <v>502</v>
      </c>
      <c r="B227" s="195" t="s">
        <v>503</v>
      </c>
      <c r="C227" s="182">
        <v>0</v>
      </c>
      <c r="D227" s="182">
        <v>0</v>
      </c>
      <c r="E227" s="182">
        <v>0</v>
      </c>
      <c r="F227" s="182">
        <v>0</v>
      </c>
      <c r="G227" s="182">
        <v>0</v>
      </c>
      <c r="H227" s="183">
        <v>0</v>
      </c>
      <c r="I227" s="272"/>
      <c r="J227" s="272"/>
      <c r="M227" s="334"/>
      <c r="N227" s="334"/>
      <c r="O227" s="334"/>
      <c r="P227" s="334"/>
      <c r="Q227" s="334"/>
    </row>
    <row r="228" spans="1:17">
      <c r="A228" s="198" t="s">
        <v>504</v>
      </c>
      <c r="B228" s="199" t="s">
        <v>503</v>
      </c>
      <c r="C228" s="184">
        <v>0</v>
      </c>
      <c r="D228" s="184">
        <v>0</v>
      </c>
      <c r="E228" s="184">
        <v>0</v>
      </c>
      <c r="F228" s="184">
        <v>0</v>
      </c>
      <c r="G228" s="184">
        <v>0</v>
      </c>
      <c r="H228" s="185">
        <v>0</v>
      </c>
      <c r="I228" s="272"/>
      <c r="J228" s="272"/>
      <c r="M228" s="334"/>
      <c r="N228" s="334"/>
      <c r="O228" s="334"/>
      <c r="P228" s="334"/>
      <c r="Q228" s="334"/>
    </row>
    <row r="229" spans="1:17">
      <c r="A229" s="194" t="s">
        <v>505</v>
      </c>
      <c r="B229" s="195" t="s">
        <v>408</v>
      </c>
      <c r="C229" s="182">
        <v>0</v>
      </c>
      <c r="D229" s="182">
        <v>0</v>
      </c>
      <c r="E229" s="182">
        <v>0</v>
      </c>
      <c r="F229" s="182">
        <v>0</v>
      </c>
      <c r="G229" s="182">
        <v>0</v>
      </c>
      <c r="H229" s="183">
        <v>0</v>
      </c>
      <c r="I229" s="272"/>
      <c r="J229" s="272"/>
      <c r="M229" s="334"/>
      <c r="N229" s="334"/>
      <c r="O229" s="334"/>
      <c r="P229" s="334"/>
      <c r="Q229" s="334"/>
    </row>
    <row r="230" spans="1:17">
      <c r="A230" s="198" t="s">
        <v>506</v>
      </c>
      <c r="B230" s="199" t="s">
        <v>408</v>
      </c>
      <c r="C230" s="184">
        <v>0</v>
      </c>
      <c r="D230" s="184">
        <v>0</v>
      </c>
      <c r="E230" s="184">
        <v>0</v>
      </c>
      <c r="F230" s="184">
        <v>0</v>
      </c>
      <c r="G230" s="184">
        <v>0</v>
      </c>
      <c r="H230" s="185">
        <v>0</v>
      </c>
      <c r="I230" s="272"/>
      <c r="J230" s="272"/>
      <c r="M230" s="334"/>
      <c r="N230" s="334"/>
      <c r="O230" s="334"/>
      <c r="P230" s="334"/>
      <c r="Q230" s="334"/>
    </row>
    <row r="231" spans="1:17">
      <c r="A231" s="194" t="s">
        <v>507</v>
      </c>
      <c r="B231" s="195" t="s">
        <v>414</v>
      </c>
      <c r="C231" s="182">
        <v>1295660</v>
      </c>
      <c r="D231" s="182">
        <v>23676750.620000001</v>
      </c>
      <c r="E231" s="182">
        <v>25477624.989999998</v>
      </c>
      <c r="F231" s="182">
        <v>3096534.37</v>
      </c>
      <c r="G231" s="182">
        <v>3096534.37</v>
      </c>
      <c r="H231" s="183">
        <v>0</v>
      </c>
      <c r="I231" s="272"/>
      <c r="J231" s="272"/>
      <c r="M231" s="334"/>
      <c r="N231" s="334"/>
      <c r="O231" s="334"/>
      <c r="P231" s="334"/>
      <c r="Q231" s="334"/>
    </row>
    <row r="232" spans="1:17">
      <c r="A232" s="198" t="s">
        <v>508</v>
      </c>
      <c r="B232" s="199" t="s">
        <v>414</v>
      </c>
      <c r="C232" s="184">
        <v>1295660</v>
      </c>
      <c r="D232" s="184">
        <v>23676750.620000001</v>
      </c>
      <c r="E232" s="184">
        <v>25477624.989999998</v>
      </c>
      <c r="F232" s="184">
        <v>3096534.37</v>
      </c>
      <c r="G232" s="184">
        <v>3096534.37</v>
      </c>
      <c r="H232" s="185">
        <v>0</v>
      </c>
      <c r="I232" s="272"/>
      <c r="J232" s="272"/>
      <c r="M232" s="334"/>
      <c r="N232" s="334"/>
      <c r="O232" s="334"/>
      <c r="P232" s="334"/>
      <c r="Q232" s="334"/>
    </row>
    <row r="233" spans="1:17">
      <c r="A233" s="194" t="s">
        <v>509</v>
      </c>
      <c r="B233" s="195" t="s">
        <v>510</v>
      </c>
      <c r="C233" s="182">
        <v>0</v>
      </c>
      <c r="D233" s="182">
        <v>0</v>
      </c>
      <c r="E233" s="182">
        <v>0</v>
      </c>
      <c r="F233" s="182">
        <v>0</v>
      </c>
      <c r="G233" s="182">
        <v>0</v>
      </c>
      <c r="H233" s="183">
        <v>0</v>
      </c>
      <c r="I233" s="272"/>
      <c r="J233" s="272"/>
      <c r="M233" s="334"/>
      <c r="N233" s="334"/>
      <c r="O233" s="334"/>
      <c r="P233" s="334"/>
      <c r="Q233" s="334"/>
    </row>
    <row r="234" spans="1:17">
      <c r="A234" s="198" t="s">
        <v>511</v>
      </c>
      <c r="B234" s="199" t="s">
        <v>510</v>
      </c>
      <c r="C234" s="184">
        <v>0</v>
      </c>
      <c r="D234" s="184">
        <v>0</v>
      </c>
      <c r="E234" s="184">
        <v>0</v>
      </c>
      <c r="F234" s="184">
        <v>0</v>
      </c>
      <c r="G234" s="184">
        <v>0</v>
      </c>
      <c r="H234" s="185">
        <v>0</v>
      </c>
      <c r="I234" s="272"/>
      <c r="J234" s="272"/>
      <c r="M234" s="334"/>
      <c r="N234" s="334"/>
      <c r="O234" s="334"/>
      <c r="P234" s="334"/>
      <c r="Q234" s="334"/>
    </row>
    <row r="235" spans="1:17">
      <c r="A235" s="194" t="s">
        <v>512</v>
      </c>
      <c r="B235" s="195" t="s">
        <v>513</v>
      </c>
      <c r="C235" s="182">
        <v>0</v>
      </c>
      <c r="D235" s="182">
        <v>9234928.5099999998</v>
      </c>
      <c r="E235" s="182">
        <v>9234928.5099999998</v>
      </c>
      <c r="F235" s="182">
        <v>0</v>
      </c>
      <c r="G235" s="182">
        <v>0</v>
      </c>
      <c r="H235" s="183">
        <v>0</v>
      </c>
      <c r="I235" s="272"/>
      <c r="J235" s="272"/>
      <c r="M235" s="334"/>
      <c r="N235" s="334"/>
      <c r="O235" s="334"/>
      <c r="P235" s="334"/>
      <c r="Q235" s="334"/>
    </row>
    <row r="236" spans="1:17">
      <c r="A236" s="198" t="s">
        <v>514</v>
      </c>
      <c r="B236" s="199" t="s">
        <v>513</v>
      </c>
      <c r="C236" s="184">
        <v>0</v>
      </c>
      <c r="D236" s="184">
        <v>9234928.5099999998</v>
      </c>
      <c r="E236" s="184">
        <v>9234928.5099999998</v>
      </c>
      <c r="F236" s="184">
        <v>0</v>
      </c>
      <c r="G236" s="184">
        <v>0</v>
      </c>
      <c r="H236" s="185">
        <v>0</v>
      </c>
      <c r="I236" s="272"/>
      <c r="J236" s="272"/>
      <c r="M236" s="334"/>
      <c r="N236" s="334"/>
      <c r="O236" s="334"/>
      <c r="P236" s="334"/>
      <c r="Q236" s="334"/>
    </row>
    <row r="237" spans="1:17">
      <c r="A237" s="194" t="s">
        <v>515</v>
      </c>
      <c r="B237" s="195" t="s">
        <v>516</v>
      </c>
      <c r="C237" s="182">
        <v>0</v>
      </c>
      <c r="D237" s="182">
        <v>0</v>
      </c>
      <c r="E237" s="182">
        <v>0</v>
      </c>
      <c r="F237" s="182">
        <v>0</v>
      </c>
      <c r="G237" s="182">
        <v>0</v>
      </c>
      <c r="H237" s="183">
        <v>0</v>
      </c>
      <c r="I237" s="272"/>
      <c r="J237" s="272"/>
      <c r="M237" s="334"/>
      <c r="N237" s="334"/>
      <c r="O237" s="334"/>
      <c r="P237" s="334"/>
      <c r="Q237" s="334"/>
    </row>
    <row r="238" spans="1:17">
      <c r="A238" s="198" t="s">
        <v>517</v>
      </c>
      <c r="B238" s="199" t="s">
        <v>516</v>
      </c>
      <c r="C238" s="184">
        <v>0</v>
      </c>
      <c r="D238" s="184">
        <v>0</v>
      </c>
      <c r="E238" s="184">
        <v>0</v>
      </c>
      <c r="F238" s="184">
        <v>0</v>
      </c>
      <c r="G238" s="184">
        <v>0</v>
      </c>
      <c r="H238" s="185">
        <v>0</v>
      </c>
      <c r="I238" s="272"/>
      <c r="J238" s="272"/>
      <c r="M238" s="334"/>
      <c r="N238" s="334"/>
      <c r="O238" s="334"/>
      <c r="P238" s="334"/>
      <c r="Q238" s="334"/>
    </row>
    <row r="239" spans="1:17">
      <c r="A239" s="131" t="s">
        <v>42</v>
      </c>
      <c r="B239" s="132" t="s">
        <v>43</v>
      </c>
      <c r="C239" s="180">
        <v>1382805364.1300001</v>
      </c>
      <c r="D239" s="180">
        <v>671188940</v>
      </c>
      <c r="E239" s="180">
        <v>754632575.29999995</v>
      </c>
      <c r="F239" s="180">
        <v>1466248999.4300001</v>
      </c>
      <c r="G239" s="180">
        <v>1466248999.4300001</v>
      </c>
      <c r="H239" s="181">
        <v>0</v>
      </c>
      <c r="I239" s="272"/>
      <c r="J239" s="272"/>
      <c r="M239" s="334"/>
      <c r="N239" s="334"/>
      <c r="O239" s="334"/>
      <c r="P239" s="334"/>
      <c r="Q239" s="334"/>
    </row>
    <row r="240" spans="1:17">
      <c r="A240" s="251" t="s">
        <v>45</v>
      </c>
      <c r="B240" s="252" t="s">
        <v>46</v>
      </c>
      <c r="C240" s="253">
        <v>1382805364.1300001</v>
      </c>
      <c r="D240" s="253">
        <v>671188940</v>
      </c>
      <c r="E240" s="253">
        <v>754632575.29999995</v>
      </c>
      <c r="F240" s="253">
        <v>1466248999.4300001</v>
      </c>
      <c r="G240" s="253">
        <v>1466248999.4300001</v>
      </c>
      <c r="H240" s="254">
        <v>0</v>
      </c>
      <c r="I240" s="272"/>
      <c r="J240" s="272"/>
      <c r="M240" s="334"/>
      <c r="N240" s="334"/>
      <c r="O240" s="334"/>
      <c r="P240" s="334"/>
      <c r="Q240" s="334"/>
    </row>
    <row r="241" spans="1:17">
      <c r="A241" s="194" t="s">
        <v>518</v>
      </c>
      <c r="B241" s="195" t="s">
        <v>519</v>
      </c>
      <c r="C241" s="182">
        <v>0</v>
      </c>
      <c r="D241" s="182">
        <v>327153125.50999999</v>
      </c>
      <c r="E241" s="182">
        <v>327153125.50999999</v>
      </c>
      <c r="F241" s="182">
        <v>0</v>
      </c>
      <c r="G241" s="182">
        <v>0</v>
      </c>
      <c r="H241" s="183">
        <v>0</v>
      </c>
      <c r="I241" s="272"/>
      <c r="J241" s="272"/>
      <c r="M241" s="334"/>
      <c r="N241" s="334"/>
      <c r="O241" s="334"/>
      <c r="P241" s="334"/>
      <c r="Q241" s="334"/>
    </row>
    <row r="242" spans="1:17">
      <c r="A242" s="198" t="s">
        <v>520</v>
      </c>
      <c r="B242" s="199" t="s">
        <v>519</v>
      </c>
      <c r="C242" s="184">
        <v>0</v>
      </c>
      <c r="D242" s="184">
        <v>327153125.50999999</v>
      </c>
      <c r="E242" s="184">
        <v>327153125.50999999</v>
      </c>
      <c r="F242" s="184">
        <v>0</v>
      </c>
      <c r="G242" s="184">
        <v>0</v>
      </c>
      <c r="H242" s="185">
        <v>0</v>
      </c>
      <c r="I242" s="272"/>
      <c r="J242" s="272"/>
      <c r="M242" s="334"/>
      <c r="N242" s="334"/>
      <c r="O242" s="334"/>
      <c r="P242" s="334"/>
      <c r="Q242" s="334"/>
    </row>
    <row r="243" spans="1:17">
      <c r="A243" s="194" t="s">
        <v>521</v>
      </c>
      <c r="B243" s="195" t="s">
        <v>522</v>
      </c>
      <c r="C243" s="182">
        <v>71293780.670000002</v>
      </c>
      <c r="D243" s="182">
        <v>51326670</v>
      </c>
      <c r="E243" s="182">
        <v>56575223.960000001</v>
      </c>
      <c r="F243" s="182">
        <v>76542334.629999995</v>
      </c>
      <c r="G243" s="182">
        <v>76542334.629999995</v>
      </c>
      <c r="H243" s="183">
        <v>0</v>
      </c>
      <c r="I243" s="272"/>
      <c r="J243" s="272"/>
      <c r="M243" s="334"/>
      <c r="N243" s="334"/>
      <c r="O243" s="334"/>
      <c r="P243" s="334"/>
      <c r="Q243" s="334"/>
    </row>
    <row r="244" spans="1:17">
      <c r="A244" s="198" t="s">
        <v>523</v>
      </c>
      <c r="B244" s="199" t="s">
        <v>522</v>
      </c>
      <c r="C244" s="184">
        <v>71293780.670000002</v>
      </c>
      <c r="D244" s="184">
        <v>51326670</v>
      </c>
      <c r="E244" s="184">
        <v>56575223.960000001</v>
      </c>
      <c r="F244" s="184">
        <v>76542334.629999995</v>
      </c>
      <c r="G244" s="184">
        <v>76542334.629999995</v>
      </c>
      <c r="H244" s="185">
        <v>0</v>
      </c>
      <c r="I244" s="272"/>
      <c r="J244" s="272"/>
      <c r="M244" s="334"/>
      <c r="N244" s="334"/>
      <c r="O244" s="334"/>
      <c r="P244" s="334"/>
      <c r="Q244" s="334"/>
    </row>
    <row r="245" spans="1:17">
      <c r="A245" s="194" t="s">
        <v>524</v>
      </c>
      <c r="B245" s="195" t="s">
        <v>525</v>
      </c>
      <c r="C245" s="182">
        <v>418414623.48000002</v>
      </c>
      <c r="D245" s="182">
        <v>19859012</v>
      </c>
      <c r="E245" s="182">
        <v>34512367.280000001</v>
      </c>
      <c r="F245" s="182">
        <v>433067978.75999999</v>
      </c>
      <c r="G245" s="182">
        <v>433067978.75999999</v>
      </c>
      <c r="H245" s="183">
        <v>0</v>
      </c>
      <c r="I245" s="272"/>
      <c r="J245" s="272"/>
      <c r="M245" s="334"/>
      <c r="N245" s="334"/>
      <c r="O245" s="334"/>
      <c r="P245" s="334"/>
      <c r="Q245" s="334"/>
    </row>
    <row r="246" spans="1:17">
      <c r="A246" s="198" t="s">
        <v>526</v>
      </c>
      <c r="B246" s="199" t="s">
        <v>525</v>
      </c>
      <c r="C246" s="184">
        <v>418414623.48000002</v>
      </c>
      <c r="D246" s="184">
        <v>19859012</v>
      </c>
      <c r="E246" s="184">
        <v>34512367.280000001</v>
      </c>
      <c r="F246" s="184">
        <v>433067978.75999999</v>
      </c>
      <c r="G246" s="184">
        <v>433067978.75999999</v>
      </c>
      <c r="H246" s="185">
        <v>0</v>
      </c>
      <c r="I246" s="272"/>
      <c r="J246" s="272"/>
      <c r="M246" s="334"/>
      <c r="N246" s="334"/>
      <c r="O246" s="334"/>
      <c r="P246" s="334"/>
      <c r="Q246" s="334"/>
    </row>
    <row r="247" spans="1:17">
      <c r="A247" s="194" t="s">
        <v>527</v>
      </c>
      <c r="B247" s="195" t="s">
        <v>528</v>
      </c>
      <c r="C247" s="182">
        <v>364417190.35000002</v>
      </c>
      <c r="D247" s="182">
        <v>14937199</v>
      </c>
      <c r="E247" s="182">
        <v>14231898.359999999</v>
      </c>
      <c r="F247" s="182">
        <v>363711889.70999998</v>
      </c>
      <c r="G247" s="182">
        <v>363711889.70999998</v>
      </c>
      <c r="H247" s="183">
        <v>0</v>
      </c>
      <c r="I247" s="272"/>
      <c r="J247" s="272"/>
      <c r="M247" s="334"/>
      <c r="N247" s="334"/>
      <c r="O247" s="334"/>
      <c r="P247" s="334"/>
      <c r="Q247" s="334"/>
    </row>
    <row r="248" spans="1:17">
      <c r="A248" s="198" t="s">
        <v>529</v>
      </c>
      <c r="B248" s="199" t="s">
        <v>528</v>
      </c>
      <c r="C248" s="184">
        <v>364417190.35000002</v>
      </c>
      <c r="D248" s="184">
        <v>14937199</v>
      </c>
      <c r="E248" s="184">
        <v>14231898.359999999</v>
      </c>
      <c r="F248" s="184">
        <v>363711889.70999998</v>
      </c>
      <c r="G248" s="184">
        <v>363711889.70999998</v>
      </c>
      <c r="H248" s="185">
        <v>0</v>
      </c>
      <c r="I248" s="272"/>
      <c r="J248" s="272"/>
      <c r="M248" s="334"/>
      <c r="N248" s="334"/>
      <c r="O248" s="334"/>
      <c r="P248" s="334"/>
      <c r="Q248" s="334"/>
    </row>
    <row r="249" spans="1:17">
      <c r="A249" s="194" t="s">
        <v>530</v>
      </c>
      <c r="B249" s="195" t="s">
        <v>531</v>
      </c>
      <c r="C249" s="182">
        <v>24008421.23</v>
      </c>
      <c r="D249" s="182">
        <v>0</v>
      </c>
      <c r="E249" s="182">
        <v>23780995.23</v>
      </c>
      <c r="F249" s="182">
        <v>47789416.460000001</v>
      </c>
      <c r="G249" s="182">
        <v>47789416.460000001</v>
      </c>
      <c r="H249" s="183">
        <v>0</v>
      </c>
      <c r="I249" s="272"/>
      <c r="J249" s="272"/>
      <c r="M249" s="334"/>
      <c r="N249" s="334"/>
      <c r="O249" s="334"/>
      <c r="P249" s="334"/>
      <c r="Q249" s="334"/>
    </row>
    <row r="250" spans="1:17">
      <c r="A250" s="198" t="s">
        <v>532</v>
      </c>
      <c r="B250" s="199" t="s">
        <v>531</v>
      </c>
      <c r="C250" s="184">
        <v>24008421.23</v>
      </c>
      <c r="D250" s="184">
        <v>0</v>
      </c>
      <c r="E250" s="184">
        <v>23780995.23</v>
      </c>
      <c r="F250" s="184">
        <v>47789416.460000001</v>
      </c>
      <c r="G250" s="184">
        <v>47789416.460000001</v>
      </c>
      <c r="H250" s="185">
        <v>0</v>
      </c>
      <c r="I250" s="272"/>
      <c r="J250" s="272"/>
      <c r="M250" s="334"/>
      <c r="N250" s="334"/>
      <c r="O250" s="334"/>
      <c r="P250" s="334"/>
      <c r="Q250" s="334"/>
    </row>
    <row r="251" spans="1:17">
      <c r="A251" s="194" t="s">
        <v>533</v>
      </c>
      <c r="B251" s="195" t="s">
        <v>534</v>
      </c>
      <c r="C251" s="182">
        <v>351525648.17000002</v>
      </c>
      <c r="D251" s="182">
        <v>0</v>
      </c>
      <c r="E251" s="182">
        <v>48896190.229999997</v>
      </c>
      <c r="F251" s="182">
        <v>400421838.39999998</v>
      </c>
      <c r="G251" s="182">
        <v>400421838.39999998</v>
      </c>
      <c r="H251" s="183">
        <v>0</v>
      </c>
      <c r="I251" s="272"/>
      <c r="J251" s="272"/>
      <c r="M251" s="334"/>
      <c r="N251" s="334"/>
      <c r="O251" s="334"/>
      <c r="P251" s="334"/>
      <c r="Q251" s="334"/>
    </row>
    <row r="252" spans="1:17">
      <c r="A252" s="198" t="s">
        <v>535</v>
      </c>
      <c r="B252" s="199" t="s">
        <v>534</v>
      </c>
      <c r="C252" s="184">
        <v>351525648.17000002</v>
      </c>
      <c r="D252" s="184">
        <v>0</v>
      </c>
      <c r="E252" s="184">
        <v>48896190.229999997</v>
      </c>
      <c r="F252" s="184">
        <v>400421838.39999998</v>
      </c>
      <c r="G252" s="184">
        <v>400421838.39999998</v>
      </c>
      <c r="H252" s="185">
        <v>0</v>
      </c>
      <c r="I252" s="272"/>
      <c r="J252" s="272"/>
      <c r="M252" s="334"/>
      <c r="N252" s="334"/>
      <c r="O252" s="334"/>
      <c r="P252" s="334"/>
      <c r="Q252" s="334"/>
    </row>
    <row r="253" spans="1:17">
      <c r="A253" s="194" t="s">
        <v>536</v>
      </c>
      <c r="B253" s="195" t="s">
        <v>353</v>
      </c>
      <c r="C253" s="182">
        <v>0</v>
      </c>
      <c r="D253" s="182">
        <v>8662602.7200000007</v>
      </c>
      <c r="E253" s="182">
        <v>8662602.7200000007</v>
      </c>
      <c r="F253" s="182">
        <v>0</v>
      </c>
      <c r="G253" s="182">
        <v>0</v>
      </c>
      <c r="H253" s="183">
        <v>0</v>
      </c>
      <c r="I253" s="272"/>
      <c r="J253" s="272"/>
      <c r="M253" s="334"/>
      <c r="N253" s="334"/>
      <c r="O253" s="334"/>
      <c r="P253" s="334"/>
      <c r="Q253" s="334"/>
    </row>
    <row r="254" spans="1:17">
      <c r="A254" s="198" t="s">
        <v>537</v>
      </c>
      <c r="B254" s="199" t="s">
        <v>353</v>
      </c>
      <c r="C254" s="184">
        <v>0</v>
      </c>
      <c r="D254" s="184">
        <v>8662602.7200000007</v>
      </c>
      <c r="E254" s="184">
        <v>8662602.7200000007</v>
      </c>
      <c r="F254" s="184">
        <v>0</v>
      </c>
      <c r="G254" s="184">
        <v>0</v>
      </c>
      <c r="H254" s="185">
        <v>0</v>
      </c>
      <c r="I254" s="272"/>
      <c r="J254" s="272"/>
      <c r="M254" s="334"/>
      <c r="N254" s="334"/>
      <c r="O254" s="334"/>
      <c r="P254" s="334"/>
      <c r="Q254" s="334"/>
    </row>
    <row r="255" spans="1:17">
      <c r="A255" s="194" t="s">
        <v>538</v>
      </c>
      <c r="B255" s="195" t="s">
        <v>539</v>
      </c>
      <c r="C255" s="182">
        <v>153145700.22999999</v>
      </c>
      <c r="D255" s="182">
        <v>26947454</v>
      </c>
      <c r="E255" s="182">
        <v>18517295.239999998</v>
      </c>
      <c r="F255" s="182">
        <v>144715541.47</v>
      </c>
      <c r="G255" s="182">
        <v>144715541.47</v>
      </c>
      <c r="H255" s="183">
        <v>0</v>
      </c>
      <c r="I255" s="272"/>
      <c r="J255" s="272"/>
      <c r="M255" s="334"/>
      <c r="N255" s="334"/>
      <c r="O255" s="334"/>
      <c r="P255" s="334"/>
      <c r="Q255" s="334"/>
    </row>
    <row r="256" spans="1:17">
      <c r="A256" s="198" t="s">
        <v>540</v>
      </c>
      <c r="B256" s="199" t="s">
        <v>539</v>
      </c>
      <c r="C256" s="184">
        <v>115574111.69</v>
      </c>
      <c r="D256" s="184">
        <v>25442108</v>
      </c>
      <c r="E256" s="184">
        <v>16452862.82</v>
      </c>
      <c r="F256" s="184">
        <v>106584866.51000001</v>
      </c>
      <c r="G256" s="184">
        <v>106584866.51000001</v>
      </c>
      <c r="H256" s="185">
        <v>0</v>
      </c>
      <c r="I256" s="272"/>
      <c r="J256" s="272"/>
      <c r="M256" s="334"/>
      <c r="N256" s="334"/>
      <c r="O256" s="334"/>
      <c r="P256" s="334"/>
      <c r="Q256" s="334"/>
    </row>
    <row r="257" spans="1:17">
      <c r="A257" s="198" t="s">
        <v>541</v>
      </c>
      <c r="B257" s="199" t="s">
        <v>542</v>
      </c>
      <c r="C257" s="184">
        <v>37571588.539999999</v>
      </c>
      <c r="D257" s="184">
        <v>1505346</v>
      </c>
      <c r="E257" s="184">
        <v>2064432.42</v>
      </c>
      <c r="F257" s="184">
        <v>38130674.960000001</v>
      </c>
      <c r="G257" s="184">
        <v>38130674.960000001</v>
      </c>
      <c r="H257" s="185">
        <v>0</v>
      </c>
      <c r="I257" s="272"/>
      <c r="J257" s="272"/>
      <c r="M257" s="334"/>
      <c r="N257" s="334"/>
      <c r="O257" s="334"/>
      <c r="P257" s="334"/>
      <c r="Q257" s="334"/>
    </row>
    <row r="258" spans="1:17">
      <c r="A258" s="194" t="s">
        <v>543</v>
      </c>
      <c r="B258" s="195" t="s">
        <v>544</v>
      </c>
      <c r="C258" s="182">
        <v>0</v>
      </c>
      <c r="D258" s="182">
        <v>74958976.769999996</v>
      </c>
      <c r="E258" s="182">
        <v>74958976.769999996</v>
      </c>
      <c r="F258" s="182">
        <v>0</v>
      </c>
      <c r="G258" s="182">
        <v>0</v>
      </c>
      <c r="H258" s="183">
        <v>0</v>
      </c>
      <c r="I258" s="272"/>
      <c r="J258" s="272"/>
      <c r="M258" s="334"/>
      <c r="N258" s="334"/>
      <c r="O258" s="334"/>
      <c r="P258" s="334"/>
      <c r="Q258" s="334"/>
    </row>
    <row r="259" spans="1:17">
      <c r="A259" s="198" t="s">
        <v>545</v>
      </c>
      <c r="B259" s="199" t="s">
        <v>544</v>
      </c>
      <c r="C259" s="184">
        <v>0</v>
      </c>
      <c r="D259" s="184">
        <v>74958976.769999996</v>
      </c>
      <c r="E259" s="184">
        <v>74958976.769999996</v>
      </c>
      <c r="F259" s="184">
        <v>0</v>
      </c>
      <c r="G259" s="184">
        <v>0</v>
      </c>
      <c r="H259" s="185">
        <v>0</v>
      </c>
      <c r="I259" s="272"/>
      <c r="J259" s="272"/>
      <c r="M259" s="334"/>
      <c r="N259" s="334"/>
      <c r="O259" s="334"/>
      <c r="P259" s="334"/>
      <c r="Q259" s="334"/>
    </row>
    <row r="260" spans="1:17">
      <c r="A260" s="194" t="s">
        <v>546</v>
      </c>
      <c r="B260" s="195" t="s">
        <v>547</v>
      </c>
      <c r="C260" s="182">
        <v>0</v>
      </c>
      <c r="D260" s="182">
        <v>3238900</v>
      </c>
      <c r="E260" s="182">
        <v>3238900</v>
      </c>
      <c r="F260" s="182">
        <v>0</v>
      </c>
      <c r="G260" s="182">
        <v>0</v>
      </c>
      <c r="H260" s="183">
        <v>0</v>
      </c>
      <c r="I260" s="272"/>
      <c r="J260" s="272"/>
      <c r="M260" s="334"/>
      <c r="N260" s="334"/>
      <c r="O260" s="334"/>
      <c r="P260" s="334"/>
      <c r="Q260" s="334"/>
    </row>
    <row r="261" spans="1:17">
      <c r="A261" s="198" t="s">
        <v>548</v>
      </c>
      <c r="B261" s="199" t="s">
        <v>547</v>
      </c>
      <c r="C261" s="184">
        <v>0</v>
      </c>
      <c r="D261" s="184">
        <v>3238900</v>
      </c>
      <c r="E261" s="184">
        <v>3238900</v>
      </c>
      <c r="F261" s="184">
        <v>0</v>
      </c>
      <c r="G261" s="184">
        <v>0</v>
      </c>
      <c r="H261" s="185">
        <v>0</v>
      </c>
      <c r="I261" s="272"/>
      <c r="J261" s="272"/>
      <c r="M261" s="334"/>
      <c r="N261" s="334"/>
      <c r="O261" s="334"/>
      <c r="P261" s="334"/>
      <c r="Q261" s="334"/>
    </row>
    <row r="262" spans="1:17">
      <c r="A262" s="194" t="s">
        <v>549</v>
      </c>
      <c r="B262" s="195" t="s">
        <v>550</v>
      </c>
      <c r="C262" s="182">
        <v>0</v>
      </c>
      <c r="D262" s="182">
        <v>0</v>
      </c>
      <c r="E262" s="182">
        <v>0</v>
      </c>
      <c r="F262" s="182">
        <v>0</v>
      </c>
      <c r="G262" s="182">
        <v>0</v>
      </c>
      <c r="H262" s="183">
        <v>0</v>
      </c>
      <c r="I262" s="272"/>
      <c r="J262" s="272"/>
      <c r="M262" s="334"/>
      <c r="N262" s="334"/>
      <c r="O262" s="334"/>
      <c r="P262" s="334"/>
      <c r="Q262" s="334"/>
    </row>
    <row r="263" spans="1:17">
      <c r="A263" s="198" t="s">
        <v>551</v>
      </c>
      <c r="B263" s="199" t="s">
        <v>550</v>
      </c>
      <c r="C263" s="184">
        <v>0</v>
      </c>
      <c r="D263" s="184">
        <v>0</v>
      </c>
      <c r="E263" s="184">
        <v>0</v>
      </c>
      <c r="F263" s="184">
        <v>0</v>
      </c>
      <c r="G263" s="184">
        <v>0</v>
      </c>
      <c r="H263" s="185">
        <v>0</v>
      </c>
      <c r="I263" s="272"/>
      <c r="J263" s="272"/>
      <c r="M263" s="334"/>
      <c r="N263" s="334"/>
      <c r="O263" s="334"/>
      <c r="P263" s="334"/>
      <c r="Q263" s="334"/>
    </row>
    <row r="264" spans="1:17">
      <c r="A264" s="194" t="s">
        <v>552</v>
      </c>
      <c r="B264" s="195" t="s">
        <v>553</v>
      </c>
      <c r="C264" s="182">
        <v>0</v>
      </c>
      <c r="D264" s="182">
        <v>69996300</v>
      </c>
      <c r="E264" s="182">
        <v>69996300</v>
      </c>
      <c r="F264" s="182">
        <v>0</v>
      </c>
      <c r="G264" s="182">
        <v>0</v>
      </c>
      <c r="H264" s="183">
        <v>0</v>
      </c>
      <c r="I264" s="272"/>
      <c r="J264" s="272"/>
      <c r="M264" s="334"/>
      <c r="N264" s="334"/>
      <c r="O264" s="334"/>
      <c r="P264" s="334"/>
      <c r="Q264" s="334"/>
    </row>
    <row r="265" spans="1:17">
      <c r="A265" s="198" t="s">
        <v>554</v>
      </c>
      <c r="B265" s="199" t="s">
        <v>553</v>
      </c>
      <c r="C265" s="184">
        <v>0</v>
      </c>
      <c r="D265" s="184">
        <v>69996300</v>
      </c>
      <c r="E265" s="184">
        <v>69996300</v>
      </c>
      <c r="F265" s="184">
        <v>0</v>
      </c>
      <c r="G265" s="184">
        <v>0</v>
      </c>
      <c r="H265" s="185">
        <v>0</v>
      </c>
      <c r="I265" s="272"/>
      <c r="J265" s="272"/>
      <c r="M265" s="334"/>
      <c r="N265" s="334"/>
      <c r="O265" s="334"/>
      <c r="P265" s="334"/>
      <c r="Q265" s="334"/>
    </row>
    <row r="266" spans="1:17">
      <c r="A266" s="194" t="s">
        <v>555</v>
      </c>
      <c r="B266" s="195" t="s">
        <v>556</v>
      </c>
      <c r="C266" s="182">
        <v>0</v>
      </c>
      <c r="D266" s="182">
        <v>49808000</v>
      </c>
      <c r="E266" s="182">
        <v>49808000</v>
      </c>
      <c r="F266" s="182">
        <v>0</v>
      </c>
      <c r="G266" s="182">
        <v>0</v>
      </c>
      <c r="H266" s="183">
        <v>0</v>
      </c>
      <c r="I266" s="272"/>
      <c r="J266" s="272"/>
      <c r="M266" s="334"/>
      <c r="N266" s="334"/>
      <c r="O266" s="334"/>
      <c r="P266" s="334"/>
      <c r="Q266" s="334"/>
    </row>
    <row r="267" spans="1:17">
      <c r="A267" s="198" t="s">
        <v>557</v>
      </c>
      <c r="B267" s="199" t="s">
        <v>556</v>
      </c>
      <c r="C267" s="184">
        <v>0</v>
      </c>
      <c r="D267" s="184">
        <v>49808000</v>
      </c>
      <c r="E267" s="184">
        <v>49808000</v>
      </c>
      <c r="F267" s="184">
        <v>0</v>
      </c>
      <c r="G267" s="184">
        <v>0</v>
      </c>
      <c r="H267" s="185">
        <v>0</v>
      </c>
      <c r="I267" s="272"/>
      <c r="J267" s="272"/>
      <c r="M267" s="334"/>
      <c r="N267" s="334"/>
      <c r="O267" s="334"/>
      <c r="P267" s="334"/>
      <c r="Q267" s="334"/>
    </row>
    <row r="268" spans="1:17">
      <c r="A268" s="194" t="s">
        <v>558</v>
      </c>
      <c r="B268" s="195" t="s">
        <v>559</v>
      </c>
      <c r="C268" s="182">
        <v>0</v>
      </c>
      <c r="D268" s="182">
        <v>24300700</v>
      </c>
      <c r="E268" s="182">
        <v>24300700</v>
      </c>
      <c r="F268" s="182">
        <v>0</v>
      </c>
      <c r="G268" s="182">
        <v>0</v>
      </c>
      <c r="H268" s="183">
        <v>0</v>
      </c>
      <c r="I268" s="272"/>
      <c r="J268" s="272"/>
      <c r="M268" s="334"/>
      <c r="N268" s="334"/>
      <c r="O268" s="334"/>
      <c r="P268" s="334"/>
      <c r="Q268" s="334"/>
    </row>
    <row r="269" spans="1:17">
      <c r="A269" s="198" t="s">
        <v>560</v>
      </c>
      <c r="B269" s="199" t="s">
        <v>559</v>
      </c>
      <c r="C269" s="184">
        <v>0</v>
      </c>
      <c r="D269" s="184">
        <v>24300700</v>
      </c>
      <c r="E269" s="184">
        <v>24300700</v>
      </c>
      <c r="F269" s="184">
        <v>0</v>
      </c>
      <c r="G269" s="184">
        <v>0</v>
      </c>
      <c r="H269" s="185">
        <v>0</v>
      </c>
      <c r="I269" s="272"/>
      <c r="J269" s="272"/>
      <c r="M269" s="334"/>
      <c r="N269" s="334"/>
      <c r="O269" s="334"/>
      <c r="P269" s="334"/>
      <c r="Q269" s="334"/>
    </row>
    <row r="270" spans="1:17">
      <c r="A270" s="194" t="s">
        <v>561</v>
      </c>
      <c r="B270" s="195" t="s">
        <v>562</v>
      </c>
      <c r="C270" s="182">
        <v>0</v>
      </c>
      <c r="D270" s="182">
        <v>0</v>
      </c>
      <c r="E270" s="182">
        <v>0</v>
      </c>
      <c r="F270" s="182">
        <v>0</v>
      </c>
      <c r="G270" s="182">
        <v>0</v>
      </c>
      <c r="H270" s="183">
        <v>0</v>
      </c>
      <c r="I270" s="272"/>
      <c r="J270" s="272"/>
      <c r="M270" s="334"/>
      <c r="N270" s="334"/>
      <c r="O270" s="334"/>
      <c r="P270" s="334"/>
      <c r="Q270" s="334"/>
    </row>
    <row r="271" spans="1:17">
      <c r="A271" s="198" t="s">
        <v>563</v>
      </c>
      <c r="B271" s="199" t="s">
        <v>562</v>
      </c>
      <c r="C271" s="184">
        <v>0</v>
      </c>
      <c r="D271" s="184">
        <v>0</v>
      </c>
      <c r="E271" s="184">
        <v>0</v>
      </c>
      <c r="F271" s="184">
        <v>0</v>
      </c>
      <c r="G271" s="184">
        <v>0</v>
      </c>
      <c r="H271" s="185">
        <v>0</v>
      </c>
      <c r="I271" s="272"/>
      <c r="J271" s="272"/>
      <c r="M271" s="334"/>
      <c r="N271" s="334"/>
      <c r="O271" s="334"/>
      <c r="P271" s="334"/>
      <c r="Q271" s="334"/>
    </row>
    <row r="272" spans="1:17">
      <c r="A272" s="131" t="s">
        <v>63</v>
      </c>
      <c r="B272" s="132" t="s">
        <v>69</v>
      </c>
      <c r="C272" s="180">
        <v>10684648286</v>
      </c>
      <c r="D272" s="180">
        <v>5160499</v>
      </c>
      <c r="E272" s="180">
        <v>65486424</v>
      </c>
      <c r="F272" s="180">
        <v>10744974211</v>
      </c>
      <c r="G272" s="180">
        <v>0</v>
      </c>
      <c r="H272" s="181">
        <v>10744974211</v>
      </c>
      <c r="I272" s="272"/>
      <c r="J272" s="272"/>
      <c r="M272" s="334"/>
      <c r="N272" s="334"/>
      <c r="O272" s="334"/>
      <c r="P272" s="334"/>
      <c r="Q272" s="334"/>
    </row>
    <row r="273" spans="1:17">
      <c r="A273" s="251" t="s">
        <v>70</v>
      </c>
      <c r="B273" s="252" t="s">
        <v>71</v>
      </c>
      <c r="C273" s="253">
        <v>10684648286</v>
      </c>
      <c r="D273" s="253">
        <v>5160499</v>
      </c>
      <c r="E273" s="253">
        <v>65486424</v>
      </c>
      <c r="F273" s="253">
        <v>10744974211</v>
      </c>
      <c r="G273" s="253">
        <v>0</v>
      </c>
      <c r="H273" s="254">
        <v>10744974211</v>
      </c>
      <c r="I273" s="272"/>
      <c r="J273" s="272"/>
      <c r="M273" s="334"/>
      <c r="N273" s="334"/>
      <c r="O273" s="334"/>
      <c r="P273" s="334"/>
      <c r="Q273" s="334"/>
    </row>
    <row r="274" spans="1:17">
      <c r="A274" s="194" t="s">
        <v>564</v>
      </c>
      <c r="B274" s="195" t="s">
        <v>565</v>
      </c>
      <c r="C274" s="182">
        <v>10684648286</v>
      </c>
      <c r="D274" s="182">
        <v>5160499</v>
      </c>
      <c r="E274" s="182">
        <v>65486424</v>
      </c>
      <c r="F274" s="182">
        <v>10744974211</v>
      </c>
      <c r="G274" s="182">
        <v>0</v>
      </c>
      <c r="H274" s="183">
        <v>10744974211</v>
      </c>
      <c r="I274" s="272"/>
      <c r="J274" s="272"/>
      <c r="M274" s="334"/>
      <c r="N274" s="334"/>
      <c r="O274" s="334"/>
      <c r="P274" s="334"/>
      <c r="Q274" s="334"/>
    </row>
    <row r="275" spans="1:17">
      <c r="A275" s="198" t="s">
        <v>566</v>
      </c>
      <c r="B275" s="199" t="s">
        <v>565</v>
      </c>
      <c r="C275" s="184">
        <v>10684648286</v>
      </c>
      <c r="D275" s="184">
        <v>5160499</v>
      </c>
      <c r="E275" s="184">
        <v>65486424</v>
      </c>
      <c r="F275" s="184">
        <v>10744974211</v>
      </c>
      <c r="G275" s="184">
        <v>0</v>
      </c>
      <c r="H275" s="185">
        <v>10744974211</v>
      </c>
      <c r="I275" s="272"/>
      <c r="J275" s="272"/>
      <c r="M275" s="334"/>
      <c r="N275" s="334"/>
      <c r="O275" s="334"/>
      <c r="P275" s="334"/>
      <c r="Q275" s="334"/>
    </row>
    <row r="276" spans="1:17">
      <c r="A276" s="131" t="s">
        <v>49</v>
      </c>
      <c r="B276" s="132" t="s">
        <v>50</v>
      </c>
      <c r="C276" s="180">
        <v>9507415154.8799992</v>
      </c>
      <c r="D276" s="180">
        <v>3585044641.5</v>
      </c>
      <c r="E276" s="180">
        <v>422942115</v>
      </c>
      <c r="F276" s="180">
        <v>6345312628.3800001</v>
      </c>
      <c r="G276" s="180">
        <v>6345312628.3800001</v>
      </c>
      <c r="H276" s="181">
        <v>0</v>
      </c>
      <c r="I276" s="272"/>
      <c r="J276" s="272"/>
      <c r="M276" s="334"/>
      <c r="N276" s="334"/>
      <c r="O276" s="334"/>
      <c r="P276" s="334"/>
      <c r="Q276" s="334"/>
    </row>
    <row r="277" spans="1:17">
      <c r="A277" s="251" t="s">
        <v>53</v>
      </c>
      <c r="B277" s="252" t="s">
        <v>54</v>
      </c>
      <c r="C277" s="253">
        <v>9507415154.8799992</v>
      </c>
      <c r="D277" s="253">
        <v>3585044641.5</v>
      </c>
      <c r="E277" s="253">
        <v>422942115</v>
      </c>
      <c r="F277" s="253">
        <v>6345312628.3800001</v>
      </c>
      <c r="G277" s="253">
        <v>6345312628.3800001</v>
      </c>
      <c r="H277" s="254">
        <v>0</v>
      </c>
      <c r="I277" s="272"/>
      <c r="J277" s="272"/>
      <c r="M277" s="334"/>
      <c r="N277" s="334"/>
      <c r="O277" s="334"/>
      <c r="P277" s="334"/>
      <c r="Q277" s="334"/>
    </row>
    <row r="278" spans="1:17">
      <c r="A278" s="194" t="s">
        <v>567</v>
      </c>
      <c r="B278" s="195" t="s">
        <v>232</v>
      </c>
      <c r="C278" s="182">
        <v>9507415154.8799992</v>
      </c>
      <c r="D278" s="182">
        <v>3585044641.5</v>
      </c>
      <c r="E278" s="182">
        <v>422942115</v>
      </c>
      <c r="F278" s="182">
        <v>6345312628.3800001</v>
      </c>
      <c r="G278" s="182">
        <v>6345312628.3800001</v>
      </c>
      <c r="H278" s="183">
        <v>0</v>
      </c>
      <c r="I278" s="272"/>
      <c r="J278" s="272"/>
      <c r="M278" s="334"/>
      <c r="N278" s="334"/>
      <c r="O278" s="334"/>
      <c r="P278" s="334"/>
      <c r="Q278" s="334"/>
    </row>
    <row r="279" spans="1:17">
      <c r="A279" s="198" t="s">
        <v>568</v>
      </c>
      <c r="B279" s="199" t="s">
        <v>232</v>
      </c>
      <c r="C279" s="184">
        <v>9507415154.8799992</v>
      </c>
      <c r="D279" s="184">
        <v>3585044641.5</v>
      </c>
      <c r="E279" s="184">
        <v>422942115</v>
      </c>
      <c r="F279" s="184">
        <v>6345312628.3800001</v>
      </c>
      <c r="G279" s="184">
        <v>6345312628.3800001</v>
      </c>
      <c r="H279" s="185">
        <v>0</v>
      </c>
      <c r="I279" s="272"/>
      <c r="J279" s="272"/>
      <c r="M279" s="334"/>
      <c r="N279" s="334"/>
      <c r="O279" s="334"/>
      <c r="P279" s="334"/>
      <c r="Q279" s="334"/>
    </row>
    <row r="280" spans="1:17">
      <c r="A280" s="247" t="s">
        <v>569</v>
      </c>
      <c r="B280" s="248" t="s">
        <v>79</v>
      </c>
      <c r="C280" s="249">
        <v>15085817316.82</v>
      </c>
      <c r="D280" s="249">
        <v>0</v>
      </c>
      <c r="E280" s="249">
        <v>0</v>
      </c>
      <c r="F280" s="249">
        <v>15085817316.82</v>
      </c>
      <c r="G280" s="249">
        <v>0</v>
      </c>
      <c r="H280" s="250">
        <v>15085817316.82</v>
      </c>
      <c r="I280" s="272"/>
      <c r="J280" s="272"/>
      <c r="M280" s="334"/>
      <c r="N280" s="334"/>
      <c r="O280" s="334"/>
      <c r="P280" s="334"/>
      <c r="Q280" s="334"/>
    </row>
    <row r="281" spans="1:17">
      <c r="A281" s="131" t="s">
        <v>82</v>
      </c>
      <c r="B281" s="132" t="s">
        <v>83</v>
      </c>
      <c r="C281" s="180">
        <v>15085817316.82</v>
      </c>
      <c r="D281" s="180">
        <v>0</v>
      </c>
      <c r="E281" s="180">
        <v>0</v>
      </c>
      <c r="F281" s="180">
        <v>15085817316.82</v>
      </c>
      <c r="G281" s="180">
        <v>0</v>
      </c>
      <c r="H281" s="181">
        <v>15085817316.82</v>
      </c>
      <c r="I281" s="272"/>
      <c r="J281" s="272"/>
      <c r="M281" s="334"/>
      <c r="N281" s="334"/>
      <c r="O281" s="334"/>
      <c r="P281" s="334"/>
      <c r="Q281" s="334"/>
    </row>
    <row r="282" spans="1:17">
      <c r="A282" s="251" t="s">
        <v>86</v>
      </c>
      <c r="B282" s="252" t="s">
        <v>87</v>
      </c>
      <c r="C282" s="253">
        <v>12771061542.1</v>
      </c>
      <c r="D282" s="253">
        <v>0</v>
      </c>
      <c r="E282" s="253">
        <v>0</v>
      </c>
      <c r="F282" s="253">
        <v>12771061542.1</v>
      </c>
      <c r="G282" s="253">
        <v>0</v>
      </c>
      <c r="H282" s="254">
        <v>12771061542.1</v>
      </c>
      <c r="I282" s="272"/>
      <c r="J282" s="272"/>
      <c r="M282" s="334"/>
      <c r="N282" s="334"/>
      <c r="O282" s="334"/>
      <c r="P282" s="334"/>
      <c r="Q282" s="334"/>
    </row>
    <row r="283" spans="1:17">
      <c r="A283" s="194" t="s">
        <v>570</v>
      </c>
      <c r="B283" s="195" t="s">
        <v>571</v>
      </c>
      <c r="C283" s="182">
        <v>12771061542.1</v>
      </c>
      <c r="D283" s="182">
        <v>0</v>
      </c>
      <c r="E283" s="182">
        <v>0</v>
      </c>
      <c r="F283" s="182">
        <v>12771061542.1</v>
      </c>
      <c r="G283" s="182">
        <v>0</v>
      </c>
      <c r="H283" s="183">
        <v>12771061542.1</v>
      </c>
      <c r="I283" s="272"/>
      <c r="J283" s="272"/>
      <c r="M283" s="334"/>
      <c r="N283" s="334"/>
      <c r="O283" s="334"/>
      <c r="P283" s="334"/>
      <c r="Q283" s="334"/>
    </row>
    <row r="284" spans="1:17">
      <c r="A284" s="198" t="s">
        <v>572</v>
      </c>
      <c r="B284" s="199" t="s">
        <v>573</v>
      </c>
      <c r="C284" s="184">
        <v>12771061542.1</v>
      </c>
      <c r="D284" s="184">
        <v>0</v>
      </c>
      <c r="E284" s="184">
        <v>0</v>
      </c>
      <c r="F284" s="184">
        <v>12771061542.1</v>
      </c>
      <c r="G284" s="184">
        <v>0</v>
      </c>
      <c r="H284" s="185">
        <v>12771061542.1</v>
      </c>
      <c r="I284" s="272"/>
      <c r="J284" s="272"/>
      <c r="M284" s="334"/>
      <c r="N284" s="334"/>
      <c r="O284" s="334"/>
      <c r="P284" s="334"/>
      <c r="Q284" s="334"/>
    </row>
    <row r="285" spans="1:17">
      <c r="A285" s="251" t="s">
        <v>90</v>
      </c>
      <c r="B285" s="252" t="s">
        <v>574</v>
      </c>
      <c r="C285" s="253">
        <v>2314755774.7199998</v>
      </c>
      <c r="D285" s="253">
        <v>0</v>
      </c>
      <c r="E285" s="253">
        <v>0</v>
      </c>
      <c r="F285" s="253">
        <v>2314755774.7199998</v>
      </c>
      <c r="G285" s="253">
        <v>0</v>
      </c>
      <c r="H285" s="254">
        <v>2314755774.7199998</v>
      </c>
      <c r="I285" s="272"/>
      <c r="J285" s="272"/>
      <c r="M285" s="334"/>
      <c r="N285" s="334"/>
      <c r="O285" s="334"/>
      <c r="P285" s="334"/>
      <c r="Q285" s="334"/>
    </row>
    <row r="286" spans="1:17">
      <c r="A286" s="194" t="s">
        <v>575</v>
      </c>
      <c r="B286" s="195" t="s">
        <v>576</v>
      </c>
      <c r="C286" s="182">
        <v>5551746693.0200005</v>
      </c>
      <c r="D286" s="182">
        <v>0</v>
      </c>
      <c r="E286" s="182">
        <v>0</v>
      </c>
      <c r="F286" s="182">
        <v>5551746693.0200005</v>
      </c>
      <c r="G286" s="182">
        <v>0</v>
      </c>
      <c r="H286" s="183">
        <v>5551746693.0200005</v>
      </c>
      <c r="I286" s="272"/>
      <c r="J286" s="272"/>
      <c r="M286" s="334"/>
      <c r="N286" s="334"/>
      <c r="O286" s="334"/>
      <c r="P286" s="334"/>
      <c r="Q286" s="334"/>
    </row>
    <row r="287" spans="1:17">
      <c r="A287" s="198" t="s">
        <v>577</v>
      </c>
      <c r="B287" s="199" t="s">
        <v>576</v>
      </c>
      <c r="C287" s="184">
        <v>5385745053.9300003</v>
      </c>
      <c r="D287" s="184">
        <v>0</v>
      </c>
      <c r="E287" s="184">
        <v>0</v>
      </c>
      <c r="F287" s="184">
        <v>5385745053.9300003</v>
      </c>
      <c r="G287" s="184">
        <v>0</v>
      </c>
      <c r="H287" s="185">
        <v>5385745053.9300003</v>
      </c>
      <c r="I287" s="272"/>
      <c r="J287" s="272"/>
      <c r="M287" s="334"/>
      <c r="N287" s="334"/>
      <c r="O287" s="334"/>
      <c r="P287" s="334"/>
      <c r="Q287" s="334"/>
    </row>
    <row r="288" spans="1:17">
      <c r="A288" s="198" t="s">
        <v>578</v>
      </c>
      <c r="B288" s="199" t="s">
        <v>579</v>
      </c>
      <c r="C288" s="184">
        <v>166001639.09</v>
      </c>
      <c r="D288" s="184">
        <v>0</v>
      </c>
      <c r="E288" s="184">
        <v>0</v>
      </c>
      <c r="F288" s="184">
        <v>166001639.09</v>
      </c>
      <c r="G288" s="184">
        <v>0</v>
      </c>
      <c r="H288" s="185">
        <v>166001639.09</v>
      </c>
      <c r="I288" s="272"/>
      <c r="J288" s="272"/>
      <c r="M288" s="334"/>
      <c r="N288" s="334"/>
      <c r="O288" s="334"/>
      <c r="P288" s="334"/>
      <c r="Q288" s="334"/>
    </row>
    <row r="289" spans="1:17">
      <c r="A289" s="194" t="s">
        <v>580</v>
      </c>
      <c r="B289" s="195" t="s">
        <v>581</v>
      </c>
      <c r="C289" s="182">
        <v>-3236990918.3000002</v>
      </c>
      <c r="D289" s="182">
        <v>0</v>
      </c>
      <c r="E289" s="182">
        <v>0</v>
      </c>
      <c r="F289" s="182">
        <v>-3236990918.3000002</v>
      </c>
      <c r="G289" s="182">
        <v>0</v>
      </c>
      <c r="H289" s="183">
        <v>-3236990918.3000002</v>
      </c>
      <c r="I289" s="272"/>
      <c r="J289" s="272"/>
      <c r="M289" s="334"/>
      <c r="N289" s="334"/>
      <c r="O289" s="334"/>
      <c r="P289" s="334"/>
      <c r="Q289" s="334"/>
    </row>
    <row r="290" spans="1:17">
      <c r="A290" s="198" t="s">
        <v>582</v>
      </c>
      <c r="B290" s="199" t="s">
        <v>581</v>
      </c>
      <c r="C290" s="184">
        <v>-3181349384.8099999</v>
      </c>
      <c r="D290" s="184">
        <v>0</v>
      </c>
      <c r="E290" s="184">
        <v>0</v>
      </c>
      <c r="F290" s="184">
        <v>-3181349384.8099999</v>
      </c>
      <c r="G290" s="184">
        <v>0</v>
      </c>
      <c r="H290" s="185">
        <v>-3181349384.8099999</v>
      </c>
      <c r="I290" s="272"/>
      <c r="J290" s="272"/>
      <c r="M290" s="334"/>
      <c r="N290" s="334"/>
      <c r="O290" s="334"/>
      <c r="P290" s="334"/>
      <c r="Q290" s="334"/>
    </row>
    <row r="291" spans="1:17">
      <c r="A291" s="198" t="s">
        <v>583</v>
      </c>
      <c r="B291" s="199" t="s">
        <v>579</v>
      </c>
      <c r="C291" s="184">
        <v>-55641533.490000002</v>
      </c>
      <c r="D291" s="184">
        <v>0</v>
      </c>
      <c r="E291" s="184">
        <v>0</v>
      </c>
      <c r="F291" s="184">
        <v>-55641533.490000002</v>
      </c>
      <c r="G291" s="184">
        <v>0</v>
      </c>
      <c r="H291" s="185">
        <v>-55641533.490000002</v>
      </c>
      <c r="I291" s="272"/>
      <c r="J291" s="272"/>
      <c r="M291" s="334"/>
      <c r="N291" s="334"/>
      <c r="O291" s="334"/>
      <c r="P291" s="334"/>
      <c r="Q291" s="334"/>
    </row>
    <row r="292" spans="1:17">
      <c r="A292" s="251" t="s">
        <v>97</v>
      </c>
      <c r="B292" s="252" t="s">
        <v>94</v>
      </c>
      <c r="C292" s="253">
        <v>0</v>
      </c>
      <c r="D292" s="253">
        <v>0</v>
      </c>
      <c r="E292" s="253">
        <v>0</v>
      </c>
      <c r="F292" s="253">
        <v>0</v>
      </c>
      <c r="G292" s="253">
        <v>0</v>
      </c>
      <c r="H292" s="254">
        <v>0</v>
      </c>
      <c r="I292" s="272"/>
      <c r="J292" s="272"/>
      <c r="M292" s="334"/>
      <c r="N292" s="334"/>
      <c r="O292" s="334"/>
      <c r="P292" s="334"/>
      <c r="Q292" s="334"/>
    </row>
    <row r="293" spans="1:17">
      <c r="A293" s="194" t="s">
        <v>584</v>
      </c>
      <c r="B293" s="195" t="s">
        <v>585</v>
      </c>
      <c r="C293" s="182">
        <v>0</v>
      </c>
      <c r="D293" s="182">
        <v>0</v>
      </c>
      <c r="E293" s="182">
        <v>0</v>
      </c>
      <c r="F293" s="182">
        <v>0</v>
      </c>
      <c r="G293" s="182">
        <v>0</v>
      </c>
      <c r="H293" s="183">
        <v>0</v>
      </c>
      <c r="I293" s="272"/>
      <c r="J293" s="272"/>
      <c r="M293" s="334"/>
      <c r="N293" s="334"/>
      <c r="O293" s="334"/>
      <c r="P293" s="334"/>
      <c r="Q293" s="334"/>
    </row>
    <row r="294" spans="1:17">
      <c r="A294" s="198" t="s">
        <v>586</v>
      </c>
      <c r="B294" s="199" t="s">
        <v>587</v>
      </c>
      <c r="C294" s="184">
        <v>0</v>
      </c>
      <c r="D294" s="184">
        <v>0</v>
      </c>
      <c r="E294" s="184">
        <v>0</v>
      </c>
      <c r="F294" s="184">
        <v>0</v>
      </c>
      <c r="G294" s="184">
        <v>0</v>
      </c>
      <c r="H294" s="185">
        <v>0</v>
      </c>
      <c r="I294" s="272"/>
      <c r="J294" s="272"/>
      <c r="M294" s="334"/>
      <c r="N294" s="334"/>
      <c r="O294" s="334"/>
      <c r="P294" s="334"/>
      <c r="Q294" s="334"/>
    </row>
    <row r="295" spans="1:17" ht="25.5">
      <c r="A295" s="251" t="s">
        <v>588</v>
      </c>
      <c r="B295" s="252" t="s">
        <v>98</v>
      </c>
      <c r="C295" s="253">
        <v>0</v>
      </c>
      <c r="D295" s="253">
        <v>0</v>
      </c>
      <c r="E295" s="253">
        <v>0</v>
      </c>
      <c r="F295" s="253">
        <v>0</v>
      </c>
      <c r="G295" s="253">
        <v>0</v>
      </c>
      <c r="H295" s="254">
        <v>0</v>
      </c>
      <c r="I295" s="272"/>
      <c r="J295" s="272"/>
      <c r="M295" s="334"/>
      <c r="N295" s="334"/>
      <c r="O295" s="334"/>
      <c r="P295" s="334"/>
      <c r="Q295" s="334"/>
    </row>
    <row r="296" spans="1:17">
      <c r="A296" s="194" t="s">
        <v>589</v>
      </c>
      <c r="B296" s="195" t="s">
        <v>590</v>
      </c>
      <c r="C296" s="182">
        <v>0</v>
      </c>
      <c r="D296" s="182">
        <v>0</v>
      </c>
      <c r="E296" s="182">
        <v>0</v>
      </c>
      <c r="F296" s="182">
        <v>0</v>
      </c>
      <c r="G296" s="182">
        <v>0</v>
      </c>
      <c r="H296" s="183">
        <v>0</v>
      </c>
      <c r="I296" s="272"/>
      <c r="J296" s="272"/>
      <c r="M296" s="334"/>
      <c r="N296" s="334"/>
      <c r="O296" s="334"/>
      <c r="P296" s="334"/>
      <c r="Q296" s="334"/>
    </row>
    <row r="297" spans="1:17">
      <c r="A297" s="198" t="s">
        <v>591</v>
      </c>
      <c r="B297" s="199" t="s">
        <v>592</v>
      </c>
      <c r="C297" s="184">
        <v>0</v>
      </c>
      <c r="D297" s="184">
        <v>0</v>
      </c>
      <c r="E297" s="184">
        <v>0</v>
      </c>
      <c r="F297" s="184">
        <v>0</v>
      </c>
      <c r="G297" s="184">
        <v>0</v>
      </c>
      <c r="H297" s="185">
        <v>0</v>
      </c>
      <c r="I297" s="272"/>
      <c r="J297" s="272"/>
      <c r="M297" s="334"/>
      <c r="N297" s="334"/>
      <c r="O297" s="334"/>
      <c r="P297" s="334"/>
      <c r="Q297" s="334"/>
    </row>
    <row r="298" spans="1:17">
      <c r="A298" s="198" t="s">
        <v>593</v>
      </c>
      <c r="B298" s="199" t="s">
        <v>594</v>
      </c>
      <c r="C298" s="184">
        <v>0</v>
      </c>
      <c r="D298" s="184">
        <v>0</v>
      </c>
      <c r="E298" s="184">
        <v>0</v>
      </c>
      <c r="F298" s="184">
        <v>0</v>
      </c>
      <c r="G298" s="184">
        <v>0</v>
      </c>
      <c r="H298" s="185">
        <v>0</v>
      </c>
      <c r="I298" s="272"/>
      <c r="J298" s="272"/>
      <c r="M298" s="334"/>
      <c r="N298" s="334"/>
      <c r="O298" s="334"/>
      <c r="P298" s="334"/>
      <c r="Q298" s="334"/>
    </row>
    <row r="299" spans="1:17">
      <c r="A299" s="198" t="s">
        <v>595</v>
      </c>
      <c r="B299" s="199" t="s">
        <v>596</v>
      </c>
      <c r="C299" s="184">
        <v>0</v>
      </c>
      <c r="D299" s="184">
        <v>0</v>
      </c>
      <c r="E299" s="184">
        <v>0</v>
      </c>
      <c r="F299" s="184">
        <v>0</v>
      </c>
      <c r="G299" s="184">
        <v>0</v>
      </c>
      <c r="H299" s="185">
        <v>0</v>
      </c>
      <c r="I299" s="272"/>
      <c r="J299" s="272"/>
      <c r="M299" s="334"/>
      <c r="N299" s="334"/>
      <c r="O299" s="334"/>
      <c r="P299" s="334"/>
      <c r="Q299" s="334"/>
    </row>
    <row r="300" spans="1:17">
      <c r="A300" s="194" t="s">
        <v>597</v>
      </c>
      <c r="B300" s="195" t="s">
        <v>598</v>
      </c>
      <c r="C300" s="182">
        <v>0</v>
      </c>
      <c r="D300" s="182">
        <v>0</v>
      </c>
      <c r="E300" s="182">
        <v>0</v>
      </c>
      <c r="F300" s="182">
        <v>0</v>
      </c>
      <c r="G300" s="182">
        <v>0</v>
      </c>
      <c r="H300" s="183">
        <v>0</v>
      </c>
      <c r="I300" s="272"/>
      <c r="J300" s="272"/>
      <c r="M300" s="334"/>
      <c r="N300" s="334"/>
      <c r="O300" s="334"/>
      <c r="P300" s="334"/>
      <c r="Q300" s="334"/>
    </row>
    <row r="301" spans="1:17">
      <c r="A301" s="198" t="s">
        <v>599</v>
      </c>
      <c r="B301" s="199" t="s">
        <v>600</v>
      </c>
      <c r="C301" s="184">
        <v>0</v>
      </c>
      <c r="D301" s="184">
        <v>0</v>
      </c>
      <c r="E301" s="184">
        <v>0</v>
      </c>
      <c r="F301" s="184">
        <v>0</v>
      </c>
      <c r="G301" s="184">
        <v>0</v>
      </c>
      <c r="H301" s="185">
        <v>0</v>
      </c>
      <c r="I301" s="272"/>
      <c r="J301" s="272"/>
      <c r="M301" s="334"/>
      <c r="N301" s="334"/>
      <c r="O301" s="334"/>
      <c r="P301" s="334"/>
      <c r="Q301" s="334"/>
    </row>
    <row r="302" spans="1:17">
      <c r="A302" s="198" t="s">
        <v>601</v>
      </c>
      <c r="B302" s="199" t="s">
        <v>602</v>
      </c>
      <c r="C302" s="184">
        <v>0</v>
      </c>
      <c r="D302" s="184">
        <v>0</v>
      </c>
      <c r="E302" s="184">
        <v>0</v>
      </c>
      <c r="F302" s="184">
        <v>0</v>
      </c>
      <c r="G302" s="184">
        <v>0</v>
      </c>
      <c r="H302" s="185">
        <v>0</v>
      </c>
      <c r="I302" s="272"/>
      <c r="J302" s="272"/>
      <c r="M302" s="334"/>
      <c r="N302" s="334"/>
      <c r="O302" s="334"/>
      <c r="P302" s="334"/>
      <c r="Q302" s="334"/>
    </row>
    <row r="303" spans="1:17">
      <c r="A303" s="198" t="s">
        <v>603</v>
      </c>
      <c r="B303" s="199" t="s">
        <v>604</v>
      </c>
      <c r="C303" s="184">
        <v>0</v>
      </c>
      <c r="D303" s="184">
        <v>0</v>
      </c>
      <c r="E303" s="184">
        <v>0</v>
      </c>
      <c r="F303" s="184">
        <v>0</v>
      </c>
      <c r="G303" s="184">
        <v>0</v>
      </c>
      <c r="H303" s="185">
        <v>0</v>
      </c>
      <c r="I303" s="272"/>
      <c r="J303" s="272"/>
      <c r="M303" s="334"/>
      <c r="N303" s="334"/>
      <c r="O303" s="334"/>
      <c r="P303" s="334"/>
      <c r="Q303" s="334"/>
    </row>
    <row r="304" spans="1:17">
      <c r="A304" s="198" t="s">
        <v>605</v>
      </c>
      <c r="B304" s="199" t="s">
        <v>606</v>
      </c>
      <c r="C304" s="184">
        <v>0</v>
      </c>
      <c r="D304" s="184">
        <v>0</v>
      </c>
      <c r="E304" s="184">
        <v>0</v>
      </c>
      <c r="F304" s="184">
        <v>0</v>
      </c>
      <c r="G304" s="184">
        <v>0</v>
      </c>
      <c r="H304" s="185">
        <v>0</v>
      </c>
      <c r="I304" s="272"/>
      <c r="J304" s="272"/>
      <c r="M304" s="334"/>
      <c r="N304" s="334"/>
      <c r="O304" s="334"/>
      <c r="P304" s="334"/>
      <c r="Q304" s="334"/>
    </row>
    <row r="305" spans="1:17">
      <c r="A305" s="194" t="s">
        <v>607</v>
      </c>
      <c r="B305" s="195" t="s">
        <v>608</v>
      </c>
      <c r="C305" s="182">
        <v>0</v>
      </c>
      <c r="D305" s="182">
        <v>0</v>
      </c>
      <c r="E305" s="182">
        <v>0</v>
      </c>
      <c r="F305" s="182">
        <v>0</v>
      </c>
      <c r="G305" s="182">
        <v>0</v>
      </c>
      <c r="H305" s="183">
        <v>0</v>
      </c>
      <c r="I305" s="272"/>
      <c r="J305" s="272"/>
      <c r="M305" s="334"/>
      <c r="N305" s="334"/>
      <c r="O305" s="334"/>
      <c r="P305" s="334"/>
      <c r="Q305" s="334"/>
    </row>
    <row r="306" spans="1:17">
      <c r="A306" s="198" t="s">
        <v>609</v>
      </c>
      <c r="B306" s="199" t="s">
        <v>610</v>
      </c>
      <c r="C306" s="184">
        <v>0</v>
      </c>
      <c r="D306" s="184">
        <v>0</v>
      </c>
      <c r="E306" s="184">
        <v>0</v>
      </c>
      <c r="F306" s="184">
        <v>0</v>
      </c>
      <c r="G306" s="184">
        <v>0</v>
      </c>
      <c r="H306" s="185">
        <v>0</v>
      </c>
      <c r="I306" s="272"/>
      <c r="J306" s="272"/>
      <c r="M306" s="334"/>
      <c r="N306" s="334"/>
      <c r="O306" s="334"/>
      <c r="P306" s="334"/>
      <c r="Q306" s="334"/>
    </row>
    <row r="307" spans="1:17">
      <c r="A307" s="198" t="s">
        <v>611</v>
      </c>
      <c r="B307" s="199" t="s">
        <v>612</v>
      </c>
      <c r="C307" s="184">
        <v>0</v>
      </c>
      <c r="D307" s="184">
        <v>0</v>
      </c>
      <c r="E307" s="184">
        <v>0</v>
      </c>
      <c r="F307" s="184">
        <v>0</v>
      </c>
      <c r="G307" s="184">
        <v>0</v>
      </c>
      <c r="H307" s="185">
        <v>0</v>
      </c>
      <c r="I307" s="272"/>
      <c r="J307" s="272"/>
      <c r="M307" s="334"/>
      <c r="N307" s="334"/>
      <c r="O307" s="334"/>
      <c r="P307" s="334"/>
      <c r="Q307" s="334"/>
    </row>
    <row r="308" spans="1:17">
      <c r="A308" s="194" t="s">
        <v>613</v>
      </c>
      <c r="B308" s="195" t="s">
        <v>614</v>
      </c>
      <c r="C308" s="182">
        <v>0</v>
      </c>
      <c r="D308" s="182">
        <v>0</v>
      </c>
      <c r="E308" s="182">
        <v>0</v>
      </c>
      <c r="F308" s="182">
        <v>0</v>
      </c>
      <c r="G308" s="182">
        <v>0</v>
      </c>
      <c r="H308" s="183">
        <v>0</v>
      </c>
      <c r="I308" s="272"/>
      <c r="J308" s="272"/>
      <c r="M308" s="334"/>
      <c r="N308" s="334"/>
      <c r="O308" s="334"/>
      <c r="P308" s="334"/>
      <c r="Q308" s="334"/>
    </row>
    <row r="309" spans="1:17">
      <c r="A309" s="198" t="s">
        <v>615</v>
      </c>
      <c r="B309" s="199" t="s">
        <v>616</v>
      </c>
      <c r="C309" s="184">
        <v>0</v>
      </c>
      <c r="D309" s="184">
        <v>0</v>
      </c>
      <c r="E309" s="184">
        <v>0</v>
      </c>
      <c r="F309" s="184">
        <v>0</v>
      </c>
      <c r="G309" s="184">
        <v>0</v>
      </c>
      <c r="H309" s="185">
        <v>0</v>
      </c>
      <c r="I309" s="272"/>
      <c r="J309" s="272"/>
      <c r="M309" s="334"/>
      <c r="N309" s="334"/>
      <c r="O309" s="334"/>
      <c r="P309" s="334"/>
      <c r="Q309" s="334"/>
    </row>
    <row r="310" spans="1:17">
      <c r="A310" s="194" t="s">
        <v>617</v>
      </c>
      <c r="B310" s="195" t="s">
        <v>618</v>
      </c>
      <c r="C310" s="182">
        <v>0</v>
      </c>
      <c r="D310" s="182">
        <v>0</v>
      </c>
      <c r="E310" s="182">
        <v>0</v>
      </c>
      <c r="F310" s="182">
        <v>0</v>
      </c>
      <c r="G310" s="182">
        <v>0</v>
      </c>
      <c r="H310" s="183">
        <v>0</v>
      </c>
      <c r="I310" s="272"/>
      <c r="J310" s="272"/>
      <c r="M310" s="334"/>
      <c r="N310" s="334"/>
      <c r="O310" s="334"/>
      <c r="P310" s="334"/>
      <c r="Q310" s="334"/>
    </row>
    <row r="311" spans="1:17">
      <c r="A311" s="198" t="s">
        <v>619</v>
      </c>
      <c r="B311" s="199" t="s">
        <v>620</v>
      </c>
      <c r="C311" s="184">
        <v>0</v>
      </c>
      <c r="D311" s="184">
        <v>0</v>
      </c>
      <c r="E311" s="184">
        <v>0</v>
      </c>
      <c r="F311" s="184">
        <v>0</v>
      </c>
      <c r="G311" s="184">
        <v>0</v>
      </c>
      <c r="H311" s="185">
        <v>0</v>
      </c>
      <c r="I311" s="272"/>
      <c r="J311" s="272"/>
      <c r="M311" s="334"/>
      <c r="N311" s="334"/>
      <c r="O311" s="334"/>
      <c r="P311" s="334"/>
      <c r="Q311" s="334"/>
    </row>
    <row r="312" spans="1:17">
      <c r="A312" s="198" t="s">
        <v>621</v>
      </c>
      <c r="B312" s="199" t="s">
        <v>622</v>
      </c>
      <c r="C312" s="184">
        <v>0</v>
      </c>
      <c r="D312" s="184">
        <v>0</v>
      </c>
      <c r="E312" s="184">
        <v>0</v>
      </c>
      <c r="F312" s="184">
        <v>0</v>
      </c>
      <c r="G312" s="184">
        <v>0</v>
      </c>
      <c r="H312" s="185">
        <v>0</v>
      </c>
      <c r="I312" s="272"/>
      <c r="J312" s="272"/>
      <c r="M312" s="334"/>
      <c r="N312" s="334"/>
      <c r="O312" s="334"/>
      <c r="P312" s="334"/>
      <c r="Q312" s="334"/>
    </row>
    <row r="313" spans="1:17">
      <c r="A313" s="247" t="s">
        <v>156</v>
      </c>
      <c r="B313" s="248" t="s">
        <v>623</v>
      </c>
      <c r="C313" s="249">
        <v>2523356109.0599999</v>
      </c>
      <c r="D313" s="249">
        <v>4311482992.5</v>
      </c>
      <c r="E313" s="249">
        <v>14082432254</v>
      </c>
      <c r="F313" s="249">
        <v>12294305370.559999</v>
      </c>
      <c r="G313" s="249">
        <v>0</v>
      </c>
      <c r="H313" s="250">
        <v>12294305370.559999</v>
      </c>
      <c r="I313" s="273">
        <f>+H313-H337</f>
        <v>-9531866740.1900005</v>
      </c>
      <c r="J313" s="272"/>
      <c r="M313" s="334"/>
      <c r="N313" s="334"/>
      <c r="O313" s="334"/>
      <c r="P313" s="334"/>
      <c r="Q313" s="334"/>
    </row>
    <row r="314" spans="1:17">
      <c r="A314" s="131" t="s">
        <v>158</v>
      </c>
      <c r="B314" s="132" t="s">
        <v>159</v>
      </c>
      <c r="C314" s="180">
        <v>1969727994</v>
      </c>
      <c r="D314" s="180">
        <v>4208359227.5</v>
      </c>
      <c r="E314" s="180">
        <v>13682898379</v>
      </c>
      <c r="F314" s="180">
        <v>11444267145.5</v>
      </c>
      <c r="G314" s="180">
        <v>0</v>
      </c>
      <c r="H314" s="181">
        <v>11444267145.5</v>
      </c>
      <c r="I314" s="272"/>
      <c r="J314" s="272"/>
      <c r="M314" s="334"/>
      <c r="N314" s="334"/>
      <c r="O314" s="334"/>
      <c r="P314" s="334"/>
      <c r="Q314" s="334"/>
    </row>
    <row r="315" spans="1:17">
      <c r="A315" s="251" t="s">
        <v>160</v>
      </c>
      <c r="B315" s="252" t="s">
        <v>161</v>
      </c>
      <c r="C315" s="253">
        <v>1982118979</v>
      </c>
      <c r="D315" s="253">
        <v>4208359227.5</v>
      </c>
      <c r="E315" s="253">
        <v>13682898379</v>
      </c>
      <c r="F315" s="253">
        <v>11456658130.5</v>
      </c>
      <c r="G315" s="253">
        <v>0</v>
      </c>
      <c r="H315" s="254">
        <v>11456658130.5</v>
      </c>
      <c r="I315" s="272"/>
      <c r="J315" s="272"/>
      <c r="M315" s="334"/>
      <c r="N315" s="334"/>
      <c r="O315" s="334"/>
      <c r="P315" s="334"/>
      <c r="Q315" s="334"/>
    </row>
    <row r="316" spans="1:17">
      <c r="A316" s="194" t="s">
        <v>624</v>
      </c>
      <c r="B316" s="195" t="s">
        <v>232</v>
      </c>
      <c r="C316" s="182">
        <v>1982118979</v>
      </c>
      <c r="D316" s="182">
        <v>4208359227.5</v>
      </c>
      <c r="E316" s="182">
        <v>13682898379</v>
      </c>
      <c r="F316" s="182">
        <v>11456658130.5</v>
      </c>
      <c r="G316" s="182">
        <v>0</v>
      </c>
      <c r="H316" s="183">
        <v>11456658130.5</v>
      </c>
      <c r="I316" s="272"/>
      <c r="J316" s="272"/>
      <c r="M316" s="334"/>
      <c r="N316" s="334"/>
      <c r="O316" s="334"/>
      <c r="P316" s="334"/>
      <c r="Q316" s="334"/>
    </row>
    <row r="317" spans="1:17">
      <c r="A317" s="198" t="s">
        <v>625</v>
      </c>
      <c r="B317" s="199" t="s">
        <v>232</v>
      </c>
      <c r="C317" s="184">
        <v>1982118979</v>
      </c>
      <c r="D317" s="184">
        <v>4208359227.5</v>
      </c>
      <c r="E317" s="184">
        <v>13682898379</v>
      </c>
      <c r="F317" s="184">
        <v>11456658130.5</v>
      </c>
      <c r="G317" s="184">
        <v>0</v>
      </c>
      <c r="H317" s="185">
        <v>11456658130.5</v>
      </c>
      <c r="I317" s="272"/>
      <c r="J317" s="272"/>
      <c r="M317" s="334"/>
      <c r="N317" s="334"/>
      <c r="O317" s="334"/>
      <c r="P317" s="334"/>
      <c r="Q317" s="334"/>
    </row>
    <row r="318" spans="1:17">
      <c r="A318" s="251" t="s">
        <v>162</v>
      </c>
      <c r="B318" s="252" t="s">
        <v>163</v>
      </c>
      <c r="C318" s="253">
        <v>-12390985</v>
      </c>
      <c r="D318" s="253">
        <v>0</v>
      </c>
      <c r="E318" s="253">
        <v>0</v>
      </c>
      <c r="F318" s="253">
        <v>-12390985</v>
      </c>
      <c r="G318" s="253">
        <v>0</v>
      </c>
      <c r="H318" s="254">
        <v>-12390985</v>
      </c>
      <c r="I318" s="272"/>
      <c r="J318" s="272"/>
      <c r="M318" s="334"/>
      <c r="N318" s="334"/>
      <c r="O318" s="334"/>
      <c r="P318" s="334"/>
      <c r="Q318" s="334"/>
    </row>
    <row r="319" spans="1:17">
      <c r="A319" s="194" t="s">
        <v>626</v>
      </c>
      <c r="B319" s="195" t="s">
        <v>244</v>
      </c>
      <c r="C319" s="182">
        <v>-12390985</v>
      </c>
      <c r="D319" s="182">
        <v>0</v>
      </c>
      <c r="E319" s="182">
        <v>0</v>
      </c>
      <c r="F319" s="182">
        <v>-12390985</v>
      </c>
      <c r="G319" s="182">
        <v>0</v>
      </c>
      <c r="H319" s="183">
        <v>-12390985</v>
      </c>
      <c r="I319" s="272"/>
      <c r="J319" s="272"/>
      <c r="M319" s="334"/>
      <c r="N319" s="334"/>
      <c r="O319" s="334"/>
      <c r="P319" s="334"/>
      <c r="Q319" s="334"/>
    </row>
    <row r="320" spans="1:17">
      <c r="A320" s="198" t="s">
        <v>627</v>
      </c>
      <c r="B320" s="199" t="s">
        <v>244</v>
      </c>
      <c r="C320" s="184">
        <v>-12390985</v>
      </c>
      <c r="D320" s="184">
        <v>0</v>
      </c>
      <c r="E320" s="184">
        <v>0</v>
      </c>
      <c r="F320" s="184">
        <v>-12390985</v>
      </c>
      <c r="G320" s="184">
        <v>0</v>
      </c>
      <c r="H320" s="185">
        <v>-12390985</v>
      </c>
      <c r="I320" s="272"/>
      <c r="J320" s="272"/>
      <c r="M320" s="334"/>
      <c r="N320" s="334"/>
      <c r="O320" s="334"/>
      <c r="P320" s="334"/>
      <c r="Q320" s="334"/>
    </row>
    <row r="321" spans="1:17">
      <c r="A321" s="131" t="s">
        <v>164</v>
      </c>
      <c r="B321" s="132" t="s">
        <v>165</v>
      </c>
      <c r="C321" s="180">
        <v>553628115.05999994</v>
      </c>
      <c r="D321" s="180">
        <v>103123765</v>
      </c>
      <c r="E321" s="180">
        <v>399533875</v>
      </c>
      <c r="F321" s="180">
        <v>850038225.05999994</v>
      </c>
      <c r="G321" s="180">
        <v>0</v>
      </c>
      <c r="H321" s="181">
        <v>850038225.05999994</v>
      </c>
      <c r="I321" s="272"/>
      <c r="J321" s="272"/>
      <c r="M321" s="334"/>
      <c r="N321" s="334"/>
      <c r="O321" s="334"/>
      <c r="P321" s="334"/>
      <c r="Q321" s="334"/>
    </row>
    <row r="322" spans="1:17">
      <c r="A322" s="251" t="s">
        <v>166</v>
      </c>
      <c r="B322" s="252" t="s">
        <v>167</v>
      </c>
      <c r="C322" s="253">
        <v>328239133</v>
      </c>
      <c r="D322" s="253">
        <v>103123765</v>
      </c>
      <c r="E322" s="253">
        <v>260943909</v>
      </c>
      <c r="F322" s="253">
        <v>486059277</v>
      </c>
      <c r="G322" s="253">
        <v>0</v>
      </c>
      <c r="H322" s="254">
        <v>486059277</v>
      </c>
      <c r="I322" s="272"/>
      <c r="J322" s="272"/>
      <c r="M322" s="334"/>
      <c r="N322" s="334"/>
      <c r="O322" s="334"/>
      <c r="P322" s="334"/>
      <c r="Q322" s="334"/>
    </row>
    <row r="323" spans="1:17">
      <c r="A323" s="194" t="s">
        <v>628</v>
      </c>
      <c r="B323" s="195" t="s">
        <v>629</v>
      </c>
      <c r="C323" s="182">
        <v>227223566</v>
      </c>
      <c r="D323" s="182">
        <v>0</v>
      </c>
      <c r="E323" s="182">
        <v>47141161</v>
      </c>
      <c r="F323" s="182">
        <v>274364727</v>
      </c>
      <c r="G323" s="182">
        <v>0</v>
      </c>
      <c r="H323" s="183">
        <v>274364727</v>
      </c>
      <c r="I323" s="272"/>
      <c r="J323" s="272"/>
      <c r="M323" s="334"/>
      <c r="N323" s="334"/>
      <c r="O323" s="334"/>
      <c r="P323" s="334"/>
      <c r="Q323" s="334"/>
    </row>
    <row r="324" spans="1:17">
      <c r="A324" s="198" t="s">
        <v>630</v>
      </c>
      <c r="B324" s="199" t="s">
        <v>629</v>
      </c>
      <c r="C324" s="184">
        <v>227223566</v>
      </c>
      <c r="D324" s="184">
        <v>0</v>
      </c>
      <c r="E324" s="184">
        <v>47141161</v>
      </c>
      <c r="F324" s="184">
        <v>274364727</v>
      </c>
      <c r="G324" s="184">
        <v>0</v>
      </c>
      <c r="H324" s="185">
        <v>274364727</v>
      </c>
      <c r="I324" s="272"/>
      <c r="J324" s="272"/>
      <c r="M324" s="334"/>
      <c r="N324" s="334"/>
      <c r="O324" s="334"/>
      <c r="P324" s="334"/>
      <c r="Q324" s="334"/>
    </row>
    <row r="325" spans="1:17">
      <c r="A325" s="194" t="s">
        <v>631</v>
      </c>
      <c r="B325" s="195" t="s">
        <v>632</v>
      </c>
      <c r="C325" s="182">
        <v>101015567</v>
      </c>
      <c r="D325" s="182">
        <v>103123765</v>
      </c>
      <c r="E325" s="182">
        <v>213802748</v>
      </c>
      <c r="F325" s="182">
        <v>211694550</v>
      </c>
      <c r="G325" s="182">
        <v>0</v>
      </c>
      <c r="H325" s="183">
        <v>211694550</v>
      </c>
      <c r="I325" s="272"/>
      <c r="J325" s="272"/>
      <c r="M325" s="334"/>
      <c r="N325" s="334"/>
      <c r="O325" s="334"/>
      <c r="P325" s="334"/>
      <c r="Q325" s="334"/>
    </row>
    <row r="326" spans="1:17">
      <c r="A326" s="198" t="s">
        <v>633</v>
      </c>
      <c r="B326" s="199" t="s">
        <v>632</v>
      </c>
      <c r="C326" s="184">
        <v>101015567</v>
      </c>
      <c r="D326" s="184">
        <v>103123765</v>
      </c>
      <c r="E326" s="184">
        <v>213802748</v>
      </c>
      <c r="F326" s="184">
        <v>211694550</v>
      </c>
      <c r="G326" s="184">
        <v>0</v>
      </c>
      <c r="H326" s="185">
        <v>211694550</v>
      </c>
      <c r="I326" s="272"/>
      <c r="J326" s="272"/>
      <c r="M326" s="334"/>
      <c r="N326" s="334"/>
      <c r="O326" s="334"/>
      <c r="P326" s="334"/>
      <c r="Q326" s="334"/>
    </row>
    <row r="327" spans="1:17">
      <c r="A327" s="251" t="s">
        <v>168</v>
      </c>
      <c r="B327" s="252" t="s">
        <v>169</v>
      </c>
      <c r="C327" s="253">
        <v>219121198.38999999</v>
      </c>
      <c r="D327" s="253">
        <v>0</v>
      </c>
      <c r="E327" s="253">
        <v>8775061</v>
      </c>
      <c r="F327" s="253">
        <v>227896259.38999999</v>
      </c>
      <c r="G327" s="253">
        <v>0</v>
      </c>
      <c r="H327" s="254">
        <v>227896259.38999999</v>
      </c>
      <c r="I327" s="272"/>
      <c r="J327" s="272"/>
      <c r="M327" s="334"/>
      <c r="N327" s="334"/>
      <c r="O327" s="334"/>
      <c r="P327" s="334"/>
      <c r="Q327" s="334"/>
    </row>
    <row r="328" spans="1:17">
      <c r="A328" s="194" t="s">
        <v>634</v>
      </c>
      <c r="B328" s="195" t="s">
        <v>635</v>
      </c>
      <c r="C328" s="182">
        <v>218038244</v>
      </c>
      <c r="D328" s="182">
        <v>0</v>
      </c>
      <c r="E328" s="182">
        <v>4283442</v>
      </c>
      <c r="F328" s="182">
        <v>222321686</v>
      </c>
      <c r="G328" s="182">
        <v>0</v>
      </c>
      <c r="H328" s="183">
        <v>222321686</v>
      </c>
      <c r="I328" s="272"/>
      <c r="J328" s="272"/>
      <c r="M328" s="334"/>
      <c r="N328" s="334"/>
      <c r="O328" s="334"/>
      <c r="P328" s="334"/>
      <c r="Q328" s="334"/>
    </row>
    <row r="329" spans="1:17">
      <c r="A329" s="200" t="s">
        <v>636</v>
      </c>
      <c r="B329" s="201" t="s">
        <v>637</v>
      </c>
      <c r="C329" s="186">
        <v>218038244</v>
      </c>
      <c r="D329" s="186">
        <v>0</v>
      </c>
      <c r="E329" s="186">
        <v>4283442</v>
      </c>
      <c r="F329" s="186">
        <v>222321686</v>
      </c>
      <c r="G329" s="186">
        <v>0</v>
      </c>
      <c r="H329" s="187">
        <v>222321686</v>
      </c>
      <c r="I329" s="272"/>
      <c r="J329" s="272"/>
      <c r="M329" s="334"/>
      <c r="N329" s="334"/>
      <c r="O329" s="334"/>
      <c r="P329" s="334"/>
      <c r="Q329" s="334"/>
    </row>
    <row r="330" spans="1:17">
      <c r="A330" s="196" t="s">
        <v>804</v>
      </c>
      <c r="B330" s="197" t="s">
        <v>805</v>
      </c>
      <c r="C330" s="188">
        <v>1082900</v>
      </c>
      <c r="D330" s="188">
        <v>0</v>
      </c>
      <c r="E330" s="188">
        <v>4491619</v>
      </c>
      <c r="F330" s="188">
        <v>5574519</v>
      </c>
      <c r="G330" s="188">
        <v>0</v>
      </c>
      <c r="H330" s="189">
        <v>5574519</v>
      </c>
      <c r="I330" s="272"/>
      <c r="J330" s="272"/>
      <c r="M330" s="334"/>
      <c r="N330" s="334"/>
      <c r="O330" s="334"/>
      <c r="P330" s="334"/>
      <c r="Q330" s="334"/>
    </row>
    <row r="331" spans="1:17">
      <c r="A331" s="198" t="s">
        <v>806</v>
      </c>
      <c r="B331" s="199" t="s">
        <v>805</v>
      </c>
      <c r="C331" s="184">
        <v>1082900</v>
      </c>
      <c r="D331" s="184">
        <v>0</v>
      </c>
      <c r="E331" s="184">
        <v>4491619</v>
      </c>
      <c r="F331" s="184">
        <v>5574519</v>
      </c>
      <c r="G331" s="184">
        <v>0</v>
      </c>
      <c r="H331" s="185">
        <v>5574519</v>
      </c>
      <c r="I331" s="272"/>
      <c r="J331" s="272"/>
      <c r="M331" s="334"/>
      <c r="N331" s="334"/>
      <c r="O331" s="334"/>
      <c r="P331" s="334"/>
      <c r="Q331" s="334"/>
    </row>
    <row r="332" spans="1:17">
      <c r="A332" s="196" t="s">
        <v>638</v>
      </c>
      <c r="B332" s="197" t="s">
        <v>639</v>
      </c>
      <c r="C332" s="188">
        <v>54.39</v>
      </c>
      <c r="D332" s="188">
        <v>0</v>
      </c>
      <c r="E332" s="188">
        <v>0</v>
      </c>
      <c r="F332" s="188">
        <v>54.39</v>
      </c>
      <c r="G332" s="188">
        <v>0</v>
      </c>
      <c r="H332" s="189">
        <v>54.39</v>
      </c>
      <c r="I332" s="272"/>
      <c r="J332" s="272"/>
      <c r="M332" s="334"/>
      <c r="N332" s="334"/>
      <c r="O332" s="334"/>
      <c r="P332" s="334"/>
      <c r="Q332" s="334"/>
    </row>
    <row r="333" spans="1:17">
      <c r="A333" s="200" t="s">
        <v>640</v>
      </c>
      <c r="B333" s="201" t="s">
        <v>641</v>
      </c>
      <c r="C333" s="186">
        <v>54.39</v>
      </c>
      <c r="D333" s="186">
        <v>0</v>
      </c>
      <c r="E333" s="186">
        <v>0</v>
      </c>
      <c r="F333" s="186">
        <v>54.39</v>
      </c>
      <c r="G333" s="186">
        <v>0</v>
      </c>
      <c r="H333" s="187">
        <v>54.39</v>
      </c>
      <c r="I333" s="272"/>
      <c r="J333" s="272"/>
      <c r="M333" s="334"/>
      <c r="N333" s="334"/>
      <c r="O333" s="334"/>
      <c r="P333" s="334"/>
      <c r="Q333" s="334"/>
    </row>
    <row r="334" spans="1:17">
      <c r="A334" s="255" t="s">
        <v>170</v>
      </c>
      <c r="B334" s="256" t="s">
        <v>642</v>
      </c>
      <c r="C334" s="257">
        <v>6267783.6699999999</v>
      </c>
      <c r="D334" s="257">
        <v>0</v>
      </c>
      <c r="E334" s="257">
        <v>129814905</v>
      </c>
      <c r="F334" s="257">
        <v>136082688.66999999</v>
      </c>
      <c r="G334" s="257">
        <v>0</v>
      </c>
      <c r="H334" s="258">
        <v>136082688.66999999</v>
      </c>
      <c r="I334" s="272"/>
      <c r="J334" s="272"/>
      <c r="M334" s="334"/>
      <c r="N334" s="334"/>
      <c r="O334" s="334"/>
      <c r="P334" s="334"/>
      <c r="Q334" s="334"/>
    </row>
    <row r="335" spans="1:17">
      <c r="A335" s="196" t="s">
        <v>643</v>
      </c>
      <c r="B335" s="197" t="s">
        <v>590</v>
      </c>
      <c r="C335" s="188">
        <v>6267783.6699999999</v>
      </c>
      <c r="D335" s="188">
        <v>0</v>
      </c>
      <c r="E335" s="188">
        <v>129814905</v>
      </c>
      <c r="F335" s="188">
        <v>136082688.66999999</v>
      </c>
      <c r="G335" s="188">
        <v>0</v>
      </c>
      <c r="H335" s="189">
        <v>136082688.66999999</v>
      </c>
      <c r="I335" s="272"/>
      <c r="J335" s="272"/>
      <c r="M335" s="334"/>
      <c r="N335" s="334"/>
      <c r="O335" s="334"/>
      <c r="P335" s="334"/>
      <c r="Q335" s="334"/>
    </row>
    <row r="336" spans="1:17">
      <c r="A336" s="200" t="s">
        <v>644</v>
      </c>
      <c r="B336" s="201" t="s">
        <v>645</v>
      </c>
      <c r="C336" s="186">
        <v>6267783.6699999999</v>
      </c>
      <c r="D336" s="186">
        <v>0</v>
      </c>
      <c r="E336" s="186">
        <v>129814905</v>
      </c>
      <c r="F336" s="186">
        <v>136082688.66999999</v>
      </c>
      <c r="G336" s="186">
        <v>0</v>
      </c>
      <c r="H336" s="187">
        <v>136082688.66999999</v>
      </c>
      <c r="I336" s="272"/>
      <c r="J336" s="272"/>
      <c r="M336" s="334"/>
      <c r="N336" s="334"/>
      <c r="O336" s="334"/>
      <c r="P336" s="334"/>
      <c r="Q336" s="334"/>
    </row>
    <row r="337" spans="1:17">
      <c r="A337" s="247" t="s">
        <v>172</v>
      </c>
      <c r="B337" s="248" t="s">
        <v>173</v>
      </c>
      <c r="C337" s="249">
        <v>19891369538.009998</v>
      </c>
      <c r="D337" s="249">
        <v>1948104884.4000001</v>
      </c>
      <c r="E337" s="249">
        <v>13302311.66</v>
      </c>
      <c r="F337" s="249">
        <v>21826172110.75</v>
      </c>
      <c r="G337" s="249">
        <v>0</v>
      </c>
      <c r="H337" s="250">
        <v>21826172110.75</v>
      </c>
      <c r="I337" s="272"/>
      <c r="J337" s="272"/>
      <c r="M337" s="334"/>
      <c r="N337" s="334"/>
      <c r="O337" s="334"/>
      <c r="P337" s="334"/>
      <c r="Q337" s="334"/>
    </row>
    <row r="338" spans="1:17">
      <c r="A338" s="179" t="s">
        <v>174</v>
      </c>
      <c r="B338" s="177" t="s">
        <v>175</v>
      </c>
      <c r="C338" s="190">
        <v>11543765162.24</v>
      </c>
      <c r="D338" s="190">
        <v>1845395846.74</v>
      </c>
      <c r="E338" s="190">
        <v>12425254.66</v>
      </c>
      <c r="F338" s="190">
        <v>13376735754.32</v>
      </c>
      <c r="G338" s="190">
        <v>0</v>
      </c>
      <c r="H338" s="191">
        <v>13376735754.32</v>
      </c>
      <c r="I338" s="274"/>
      <c r="J338" s="272"/>
      <c r="M338" s="334"/>
      <c r="N338" s="334"/>
      <c r="O338" s="334"/>
      <c r="P338" s="334"/>
      <c r="Q338" s="334"/>
    </row>
    <row r="339" spans="1:17">
      <c r="A339" s="255" t="s">
        <v>176</v>
      </c>
      <c r="B339" s="256" t="s">
        <v>177</v>
      </c>
      <c r="C339" s="257">
        <v>3966918086.4699998</v>
      </c>
      <c r="D339" s="257">
        <v>582232811.82000005</v>
      </c>
      <c r="E339" s="257">
        <v>0</v>
      </c>
      <c r="F339" s="257">
        <v>4549150898.29</v>
      </c>
      <c r="G339" s="257">
        <v>0</v>
      </c>
      <c r="H339" s="258">
        <v>4549150898.29</v>
      </c>
      <c r="I339" s="274"/>
      <c r="J339" s="274"/>
      <c r="M339" s="334"/>
      <c r="N339" s="334"/>
      <c r="O339" s="334"/>
      <c r="P339" s="334"/>
      <c r="Q339" s="334"/>
    </row>
    <row r="340" spans="1:17">
      <c r="A340" s="196" t="s">
        <v>646</v>
      </c>
      <c r="B340" s="197" t="s">
        <v>647</v>
      </c>
      <c r="C340" s="188">
        <v>2859932052</v>
      </c>
      <c r="D340" s="188">
        <v>423530299</v>
      </c>
      <c r="E340" s="188">
        <v>0</v>
      </c>
      <c r="F340" s="188">
        <v>3283462351</v>
      </c>
      <c r="G340" s="188">
        <v>0</v>
      </c>
      <c r="H340" s="189">
        <v>3283462351</v>
      </c>
      <c r="I340" s="272"/>
      <c r="J340" s="272"/>
      <c r="M340" s="334"/>
      <c r="N340" s="334"/>
      <c r="O340" s="334"/>
      <c r="P340" s="334"/>
      <c r="Q340" s="334"/>
    </row>
    <row r="341" spans="1:17">
      <c r="A341" s="200" t="s">
        <v>648</v>
      </c>
      <c r="B341" s="201" t="s">
        <v>647</v>
      </c>
      <c r="C341" s="186">
        <v>2859932052</v>
      </c>
      <c r="D341" s="186">
        <v>423530299</v>
      </c>
      <c r="E341" s="186">
        <v>0</v>
      </c>
      <c r="F341" s="186">
        <v>3283462351</v>
      </c>
      <c r="G341" s="186">
        <v>0</v>
      </c>
      <c r="H341" s="187">
        <v>3283462351</v>
      </c>
      <c r="I341" s="272"/>
      <c r="J341" s="272"/>
      <c r="M341" s="334"/>
      <c r="N341" s="334"/>
      <c r="O341" s="334"/>
      <c r="P341" s="334"/>
      <c r="Q341" s="334"/>
    </row>
    <row r="342" spans="1:17">
      <c r="A342" s="196" t="s">
        <v>649</v>
      </c>
      <c r="B342" s="197" t="s">
        <v>650</v>
      </c>
      <c r="C342" s="188">
        <v>13050601</v>
      </c>
      <c r="D342" s="188">
        <v>2189700</v>
      </c>
      <c r="E342" s="188">
        <v>0</v>
      </c>
      <c r="F342" s="188">
        <v>15240301</v>
      </c>
      <c r="G342" s="188">
        <v>0</v>
      </c>
      <c r="H342" s="189">
        <v>15240301</v>
      </c>
      <c r="I342" s="272"/>
      <c r="J342" s="272"/>
      <c r="M342" s="334"/>
      <c r="N342" s="334"/>
      <c r="O342" s="334"/>
      <c r="P342" s="334"/>
      <c r="Q342" s="334"/>
    </row>
    <row r="343" spans="1:17">
      <c r="A343" s="200" t="s">
        <v>651</v>
      </c>
      <c r="B343" s="201" t="s">
        <v>650</v>
      </c>
      <c r="C343" s="186">
        <v>13050601</v>
      </c>
      <c r="D343" s="186">
        <v>2189700</v>
      </c>
      <c r="E343" s="186">
        <v>0</v>
      </c>
      <c r="F343" s="186">
        <v>15240301</v>
      </c>
      <c r="G343" s="186">
        <v>0</v>
      </c>
      <c r="H343" s="187">
        <v>15240301</v>
      </c>
      <c r="I343" s="272"/>
      <c r="J343" s="272"/>
      <c r="M343" s="334"/>
      <c r="N343" s="334"/>
      <c r="O343" s="334"/>
      <c r="P343" s="334"/>
      <c r="Q343" s="334"/>
    </row>
    <row r="344" spans="1:17">
      <c r="A344" s="196" t="s">
        <v>652</v>
      </c>
      <c r="B344" s="197" t="s">
        <v>653</v>
      </c>
      <c r="C344" s="188">
        <v>280462807</v>
      </c>
      <c r="D344" s="188">
        <v>41143688</v>
      </c>
      <c r="E344" s="188">
        <v>0</v>
      </c>
      <c r="F344" s="188">
        <v>321606495</v>
      </c>
      <c r="G344" s="188">
        <v>0</v>
      </c>
      <c r="H344" s="189">
        <v>321606495</v>
      </c>
      <c r="I344" s="272"/>
      <c r="J344" s="272"/>
      <c r="M344" s="334"/>
      <c r="N344" s="334"/>
      <c r="O344" s="334"/>
      <c r="P344" s="334"/>
      <c r="Q344" s="334"/>
    </row>
    <row r="345" spans="1:17">
      <c r="A345" s="200" t="s">
        <v>654</v>
      </c>
      <c r="B345" s="201" t="s">
        <v>653</v>
      </c>
      <c r="C345" s="186">
        <v>280462807</v>
      </c>
      <c r="D345" s="186">
        <v>41143688</v>
      </c>
      <c r="E345" s="186">
        <v>0</v>
      </c>
      <c r="F345" s="186">
        <v>321606495</v>
      </c>
      <c r="G345" s="186">
        <v>0</v>
      </c>
      <c r="H345" s="187">
        <v>321606495</v>
      </c>
      <c r="I345" s="272"/>
      <c r="J345" s="272"/>
      <c r="M345" s="334"/>
      <c r="N345" s="334"/>
      <c r="O345" s="334"/>
      <c r="P345" s="334"/>
      <c r="Q345" s="334"/>
    </row>
    <row r="346" spans="1:17">
      <c r="A346" s="196" t="s">
        <v>655</v>
      </c>
      <c r="B346" s="197" t="s">
        <v>656</v>
      </c>
      <c r="C346" s="188">
        <v>681489880</v>
      </c>
      <c r="D346" s="188">
        <v>97219634</v>
      </c>
      <c r="E346" s="188">
        <v>0</v>
      </c>
      <c r="F346" s="188">
        <v>778709514</v>
      </c>
      <c r="G346" s="188">
        <v>0</v>
      </c>
      <c r="H346" s="189">
        <v>778709514</v>
      </c>
      <c r="I346" s="272"/>
      <c r="J346" s="272"/>
      <c r="M346" s="334"/>
      <c r="N346" s="334"/>
      <c r="O346" s="334"/>
      <c r="P346" s="334"/>
      <c r="Q346" s="334"/>
    </row>
    <row r="347" spans="1:17">
      <c r="A347" s="200" t="s">
        <v>657</v>
      </c>
      <c r="B347" s="201" t="s">
        <v>656</v>
      </c>
      <c r="C347" s="186">
        <v>681489880</v>
      </c>
      <c r="D347" s="186">
        <v>97219634</v>
      </c>
      <c r="E347" s="186">
        <v>0</v>
      </c>
      <c r="F347" s="186">
        <v>778709514</v>
      </c>
      <c r="G347" s="186">
        <v>0</v>
      </c>
      <c r="H347" s="187">
        <v>778709514</v>
      </c>
      <c r="I347" s="272"/>
      <c r="J347" s="272"/>
      <c r="M347" s="334"/>
      <c r="N347" s="334"/>
      <c r="O347" s="334"/>
      <c r="P347" s="334"/>
      <c r="Q347" s="334"/>
    </row>
    <row r="348" spans="1:17">
      <c r="A348" s="196" t="s">
        <v>658</v>
      </c>
      <c r="B348" s="197" t="s">
        <v>539</v>
      </c>
      <c r="C348" s="188">
        <v>120885027.47</v>
      </c>
      <c r="D348" s="188">
        <v>16452862.82</v>
      </c>
      <c r="E348" s="188">
        <v>0</v>
      </c>
      <c r="F348" s="188">
        <v>137337890.28999999</v>
      </c>
      <c r="G348" s="188">
        <v>0</v>
      </c>
      <c r="H348" s="189">
        <v>137337890.28999999</v>
      </c>
      <c r="I348" s="272"/>
      <c r="J348" s="272"/>
      <c r="M348" s="334"/>
      <c r="N348" s="334"/>
      <c r="O348" s="334"/>
      <c r="P348" s="334"/>
      <c r="Q348" s="334"/>
    </row>
    <row r="349" spans="1:17">
      <c r="A349" s="200" t="s">
        <v>659</v>
      </c>
      <c r="B349" s="201" t="s">
        <v>660</v>
      </c>
      <c r="C349" s="186">
        <v>120885027.47</v>
      </c>
      <c r="D349" s="186">
        <v>16452862.82</v>
      </c>
      <c r="E349" s="186">
        <v>0</v>
      </c>
      <c r="F349" s="186">
        <v>137337890.28999999</v>
      </c>
      <c r="G349" s="186">
        <v>0</v>
      </c>
      <c r="H349" s="187">
        <v>137337890.28999999</v>
      </c>
      <c r="I349" s="272"/>
      <c r="J349" s="272"/>
      <c r="M349" s="334"/>
      <c r="N349" s="334"/>
      <c r="O349" s="334"/>
      <c r="P349" s="334"/>
      <c r="Q349" s="334"/>
    </row>
    <row r="350" spans="1:17">
      <c r="A350" s="196" t="s">
        <v>661</v>
      </c>
      <c r="B350" s="197" t="s">
        <v>662</v>
      </c>
      <c r="C350" s="188">
        <v>6846752</v>
      </c>
      <c r="D350" s="188">
        <v>1046737</v>
      </c>
      <c r="E350" s="188">
        <v>0</v>
      </c>
      <c r="F350" s="188">
        <v>7893489</v>
      </c>
      <c r="G350" s="188">
        <v>0</v>
      </c>
      <c r="H350" s="189">
        <v>7893489</v>
      </c>
      <c r="I350" s="272"/>
      <c r="J350" s="272"/>
      <c r="M350" s="334"/>
      <c r="N350" s="334"/>
      <c r="O350" s="334"/>
      <c r="P350" s="334"/>
      <c r="Q350" s="334"/>
    </row>
    <row r="351" spans="1:17">
      <c r="A351" s="200" t="s">
        <v>663</v>
      </c>
      <c r="B351" s="201" t="s">
        <v>662</v>
      </c>
      <c r="C351" s="186">
        <v>6846752</v>
      </c>
      <c r="D351" s="186">
        <v>1046737</v>
      </c>
      <c r="E351" s="186">
        <v>0</v>
      </c>
      <c r="F351" s="186">
        <v>7893489</v>
      </c>
      <c r="G351" s="186">
        <v>0</v>
      </c>
      <c r="H351" s="187">
        <v>7893489</v>
      </c>
      <c r="I351" s="272"/>
      <c r="J351" s="272"/>
      <c r="M351" s="334"/>
      <c r="N351" s="334"/>
      <c r="O351" s="334"/>
      <c r="P351" s="334"/>
      <c r="Q351" s="334"/>
    </row>
    <row r="352" spans="1:17">
      <c r="A352" s="196" t="s">
        <v>664</v>
      </c>
      <c r="B352" s="197" t="s">
        <v>665</v>
      </c>
      <c r="C352" s="188">
        <v>4250967</v>
      </c>
      <c r="D352" s="188">
        <v>649891</v>
      </c>
      <c r="E352" s="188">
        <v>0</v>
      </c>
      <c r="F352" s="188">
        <v>4900858</v>
      </c>
      <c r="G352" s="188">
        <v>0</v>
      </c>
      <c r="H352" s="189">
        <v>4900858</v>
      </c>
      <c r="I352" s="272"/>
      <c r="J352" s="272"/>
      <c r="M352" s="334"/>
      <c r="N352" s="334"/>
      <c r="O352" s="334"/>
      <c r="P352" s="334"/>
      <c r="Q352" s="334"/>
    </row>
    <row r="353" spans="1:17">
      <c r="A353" s="200" t="s">
        <v>666</v>
      </c>
      <c r="B353" s="201" t="s">
        <v>665</v>
      </c>
      <c r="C353" s="186">
        <v>4250967</v>
      </c>
      <c r="D353" s="186">
        <v>649891</v>
      </c>
      <c r="E353" s="186">
        <v>0</v>
      </c>
      <c r="F353" s="186">
        <v>4900858</v>
      </c>
      <c r="G353" s="186">
        <v>0</v>
      </c>
      <c r="H353" s="187">
        <v>4900858</v>
      </c>
      <c r="I353" s="272"/>
      <c r="J353" s="272"/>
      <c r="M353" s="334"/>
      <c r="N353" s="334"/>
      <c r="O353" s="334"/>
      <c r="P353" s="334"/>
      <c r="Q353" s="334"/>
    </row>
    <row r="354" spans="1:17">
      <c r="A354" s="255" t="s">
        <v>178</v>
      </c>
      <c r="B354" s="256" t="s">
        <v>179</v>
      </c>
      <c r="C354" s="257">
        <v>1014446400</v>
      </c>
      <c r="D354" s="257">
        <v>147343900</v>
      </c>
      <c r="E354" s="257">
        <v>0</v>
      </c>
      <c r="F354" s="257">
        <v>1161790300</v>
      </c>
      <c r="G354" s="257">
        <v>0</v>
      </c>
      <c r="H354" s="258">
        <v>1161790300</v>
      </c>
      <c r="I354" s="272"/>
      <c r="J354" s="272"/>
      <c r="M354" s="334"/>
      <c r="N354" s="334"/>
      <c r="O354" s="334"/>
      <c r="P354" s="334"/>
      <c r="Q354" s="334"/>
    </row>
    <row r="355" spans="1:17">
      <c r="A355" s="196" t="s">
        <v>667</v>
      </c>
      <c r="B355" s="197" t="s">
        <v>559</v>
      </c>
      <c r="C355" s="188">
        <v>174401800</v>
      </c>
      <c r="D355" s="188">
        <v>24300700</v>
      </c>
      <c r="E355" s="188">
        <v>0</v>
      </c>
      <c r="F355" s="188">
        <v>198702500</v>
      </c>
      <c r="G355" s="188">
        <v>0</v>
      </c>
      <c r="H355" s="189">
        <v>198702500</v>
      </c>
      <c r="I355" s="272"/>
      <c r="J355" s="272"/>
      <c r="M355" s="334"/>
      <c r="N355" s="334"/>
      <c r="O355" s="334"/>
      <c r="P355" s="334"/>
      <c r="Q355" s="334"/>
    </row>
    <row r="356" spans="1:17">
      <c r="A356" s="200" t="s">
        <v>668</v>
      </c>
      <c r="B356" s="201" t="s">
        <v>559</v>
      </c>
      <c r="C356" s="186">
        <v>174401800</v>
      </c>
      <c r="D356" s="186">
        <v>24300700</v>
      </c>
      <c r="E356" s="186">
        <v>0</v>
      </c>
      <c r="F356" s="186">
        <v>198702500</v>
      </c>
      <c r="G356" s="186">
        <v>0</v>
      </c>
      <c r="H356" s="187">
        <v>198702500</v>
      </c>
      <c r="I356" s="272"/>
      <c r="J356" s="272"/>
      <c r="M356" s="334"/>
      <c r="N356" s="334"/>
      <c r="O356" s="334"/>
      <c r="P356" s="334"/>
      <c r="Q356" s="334"/>
    </row>
    <row r="357" spans="1:17">
      <c r="A357" s="196" t="s">
        <v>669</v>
      </c>
      <c r="B357" s="197" t="s">
        <v>670</v>
      </c>
      <c r="C357" s="188">
        <v>339713600</v>
      </c>
      <c r="D357" s="188">
        <v>49808000</v>
      </c>
      <c r="E357" s="188">
        <v>0</v>
      </c>
      <c r="F357" s="188">
        <v>389521600</v>
      </c>
      <c r="G357" s="188">
        <v>0</v>
      </c>
      <c r="H357" s="189">
        <v>389521600</v>
      </c>
      <c r="I357" s="272"/>
      <c r="J357" s="272"/>
      <c r="M357" s="334"/>
      <c r="N357" s="334"/>
      <c r="O357" s="334"/>
      <c r="P357" s="334"/>
      <c r="Q357" s="334"/>
    </row>
    <row r="358" spans="1:17">
      <c r="A358" s="200" t="s">
        <v>671</v>
      </c>
      <c r="B358" s="201" t="s">
        <v>670</v>
      </c>
      <c r="C358" s="186">
        <v>339713600</v>
      </c>
      <c r="D358" s="186">
        <v>49808000</v>
      </c>
      <c r="E358" s="186">
        <v>0</v>
      </c>
      <c r="F358" s="186">
        <v>389521600</v>
      </c>
      <c r="G358" s="186">
        <v>0</v>
      </c>
      <c r="H358" s="187">
        <v>389521600</v>
      </c>
      <c r="I358" s="272"/>
      <c r="J358" s="272"/>
      <c r="M358" s="334"/>
      <c r="N358" s="334"/>
      <c r="O358" s="334"/>
      <c r="P358" s="334"/>
      <c r="Q358" s="334"/>
    </row>
    <row r="359" spans="1:17">
      <c r="A359" s="196" t="s">
        <v>672</v>
      </c>
      <c r="B359" s="197" t="s">
        <v>673</v>
      </c>
      <c r="C359" s="188">
        <v>21698600</v>
      </c>
      <c r="D359" s="188">
        <v>3238900</v>
      </c>
      <c r="E359" s="188">
        <v>0</v>
      </c>
      <c r="F359" s="188">
        <v>24937500</v>
      </c>
      <c r="G359" s="188">
        <v>0</v>
      </c>
      <c r="H359" s="189">
        <v>24937500</v>
      </c>
      <c r="I359" s="272"/>
      <c r="J359" s="272"/>
      <c r="M359" s="334"/>
      <c r="N359" s="334"/>
      <c r="O359" s="334"/>
      <c r="P359" s="334"/>
      <c r="Q359" s="334"/>
    </row>
    <row r="360" spans="1:17">
      <c r="A360" s="200" t="s">
        <v>674</v>
      </c>
      <c r="B360" s="201" t="s">
        <v>673</v>
      </c>
      <c r="C360" s="186">
        <v>21698600</v>
      </c>
      <c r="D360" s="186">
        <v>3238900</v>
      </c>
      <c r="E360" s="186">
        <v>0</v>
      </c>
      <c r="F360" s="186">
        <v>24937500</v>
      </c>
      <c r="G360" s="186">
        <v>0</v>
      </c>
      <c r="H360" s="187">
        <v>24937500</v>
      </c>
      <c r="I360" s="272"/>
      <c r="J360" s="272"/>
      <c r="M360" s="334"/>
      <c r="N360" s="334"/>
      <c r="O360" s="334"/>
      <c r="P360" s="334"/>
      <c r="Q360" s="334"/>
    </row>
    <row r="361" spans="1:17" ht="25.5">
      <c r="A361" s="196" t="s">
        <v>675</v>
      </c>
      <c r="B361" s="197" t="s">
        <v>676</v>
      </c>
      <c r="C361" s="188">
        <v>478632400</v>
      </c>
      <c r="D361" s="188">
        <v>69996300</v>
      </c>
      <c r="E361" s="188">
        <v>0</v>
      </c>
      <c r="F361" s="188">
        <v>548628700</v>
      </c>
      <c r="G361" s="188">
        <v>0</v>
      </c>
      <c r="H361" s="189">
        <v>548628700</v>
      </c>
      <c r="I361" s="272"/>
      <c r="J361" s="272"/>
      <c r="M361" s="334"/>
      <c r="N361" s="334"/>
      <c r="O361" s="334"/>
      <c r="P361" s="334"/>
      <c r="Q361" s="334"/>
    </row>
    <row r="362" spans="1:17" ht="25.5">
      <c r="A362" s="200" t="s">
        <v>677</v>
      </c>
      <c r="B362" s="201" t="s">
        <v>676</v>
      </c>
      <c r="C362" s="186">
        <v>478632400</v>
      </c>
      <c r="D362" s="186">
        <v>69996300</v>
      </c>
      <c r="E362" s="186">
        <v>0</v>
      </c>
      <c r="F362" s="186">
        <v>548628700</v>
      </c>
      <c r="G362" s="186">
        <v>0</v>
      </c>
      <c r="H362" s="187">
        <v>548628700</v>
      </c>
      <c r="I362" s="272"/>
      <c r="J362" s="272"/>
      <c r="M362" s="334"/>
      <c r="N362" s="334"/>
      <c r="O362" s="334"/>
      <c r="P362" s="334"/>
      <c r="Q362" s="334"/>
    </row>
    <row r="363" spans="1:17">
      <c r="A363" s="255" t="s">
        <v>180</v>
      </c>
      <c r="B363" s="256" t="s">
        <v>181</v>
      </c>
      <c r="C363" s="257">
        <v>218070500</v>
      </c>
      <c r="D363" s="257">
        <v>30387700</v>
      </c>
      <c r="E363" s="257">
        <v>0</v>
      </c>
      <c r="F363" s="257">
        <v>248458200</v>
      </c>
      <c r="G363" s="257">
        <v>0</v>
      </c>
      <c r="H363" s="258">
        <v>248458200</v>
      </c>
      <c r="I363" s="272"/>
      <c r="J363" s="272"/>
      <c r="M363" s="334"/>
      <c r="N363" s="334"/>
      <c r="O363" s="334"/>
      <c r="P363" s="334"/>
      <c r="Q363" s="334"/>
    </row>
    <row r="364" spans="1:17">
      <c r="A364" s="196" t="s">
        <v>678</v>
      </c>
      <c r="B364" s="197" t="s">
        <v>496</v>
      </c>
      <c r="C364" s="188">
        <v>130800400</v>
      </c>
      <c r="D364" s="188">
        <v>18225800</v>
      </c>
      <c r="E364" s="188">
        <v>0</v>
      </c>
      <c r="F364" s="188">
        <v>149026200</v>
      </c>
      <c r="G364" s="188">
        <v>0</v>
      </c>
      <c r="H364" s="189">
        <v>149026200</v>
      </c>
      <c r="I364" s="272"/>
      <c r="J364" s="272"/>
      <c r="M364" s="334"/>
      <c r="N364" s="334"/>
      <c r="O364" s="334"/>
      <c r="P364" s="334"/>
      <c r="Q364" s="334"/>
    </row>
    <row r="365" spans="1:17">
      <c r="A365" s="200" t="s">
        <v>679</v>
      </c>
      <c r="B365" s="201" t="s">
        <v>496</v>
      </c>
      <c r="C365" s="186">
        <v>130800400</v>
      </c>
      <c r="D365" s="186">
        <v>18225800</v>
      </c>
      <c r="E365" s="186">
        <v>0</v>
      </c>
      <c r="F365" s="186">
        <v>149026200</v>
      </c>
      <c r="G365" s="186">
        <v>0</v>
      </c>
      <c r="H365" s="187">
        <v>149026200</v>
      </c>
      <c r="I365" s="272"/>
      <c r="J365" s="272"/>
      <c r="M365" s="334"/>
      <c r="N365" s="334"/>
      <c r="O365" s="334"/>
      <c r="P365" s="334"/>
      <c r="Q365" s="334"/>
    </row>
    <row r="366" spans="1:17">
      <c r="A366" s="196" t="s">
        <v>680</v>
      </c>
      <c r="B366" s="197" t="s">
        <v>498</v>
      </c>
      <c r="C366" s="188">
        <v>21823600</v>
      </c>
      <c r="D366" s="188">
        <v>3041500</v>
      </c>
      <c r="E366" s="188">
        <v>0</v>
      </c>
      <c r="F366" s="188">
        <v>24865100</v>
      </c>
      <c r="G366" s="188">
        <v>0</v>
      </c>
      <c r="H366" s="189">
        <v>24865100</v>
      </c>
      <c r="I366" s="272"/>
      <c r="J366" s="272"/>
      <c r="M366" s="334"/>
      <c r="N366" s="334"/>
      <c r="O366" s="334"/>
      <c r="P366" s="334"/>
      <c r="Q366" s="334"/>
    </row>
    <row r="367" spans="1:17">
      <c r="A367" s="200" t="s">
        <v>681</v>
      </c>
      <c r="B367" s="201" t="s">
        <v>498</v>
      </c>
      <c r="C367" s="186">
        <v>21823600</v>
      </c>
      <c r="D367" s="186">
        <v>3041500</v>
      </c>
      <c r="E367" s="186">
        <v>0</v>
      </c>
      <c r="F367" s="186">
        <v>24865100</v>
      </c>
      <c r="G367" s="186">
        <v>0</v>
      </c>
      <c r="H367" s="187">
        <v>24865100</v>
      </c>
      <c r="I367" s="272"/>
      <c r="J367" s="272"/>
      <c r="M367" s="334"/>
      <c r="N367" s="334"/>
      <c r="O367" s="334"/>
      <c r="P367" s="334"/>
      <c r="Q367" s="334"/>
    </row>
    <row r="368" spans="1:17">
      <c r="A368" s="196" t="s">
        <v>682</v>
      </c>
      <c r="B368" s="197" t="s">
        <v>486</v>
      </c>
      <c r="C368" s="188">
        <v>21823600</v>
      </c>
      <c r="D368" s="188">
        <v>3041500</v>
      </c>
      <c r="E368" s="188">
        <v>0</v>
      </c>
      <c r="F368" s="188">
        <v>24865100</v>
      </c>
      <c r="G368" s="188">
        <v>0</v>
      </c>
      <c r="H368" s="189">
        <v>24865100</v>
      </c>
      <c r="I368" s="272"/>
      <c r="J368" s="272"/>
      <c r="M368" s="334"/>
      <c r="N368" s="334"/>
      <c r="O368" s="334"/>
      <c r="P368" s="334"/>
      <c r="Q368" s="334"/>
    </row>
    <row r="369" spans="1:17">
      <c r="A369" s="200" t="s">
        <v>683</v>
      </c>
      <c r="B369" s="201" t="s">
        <v>486</v>
      </c>
      <c r="C369" s="186">
        <v>21823600</v>
      </c>
      <c r="D369" s="186">
        <v>3041500</v>
      </c>
      <c r="E369" s="186">
        <v>0</v>
      </c>
      <c r="F369" s="186">
        <v>24865100</v>
      </c>
      <c r="G369" s="186">
        <v>0</v>
      </c>
      <c r="H369" s="187">
        <v>24865100</v>
      </c>
      <c r="I369" s="272"/>
      <c r="J369" s="272"/>
      <c r="M369" s="334"/>
      <c r="N369" s="334"/>
      <c r="O369" s="334"/>
      <c r="P369" s="334"/>
      <c r="Q369" s="334"/>
    </row>
    <row r="370" spans="1:17">
      <c r="A370" s="196" t="s">
        <v>684</v>
      </c>
      <c r="B370" s="197" t="s">
        <v>484</v>
      </c>
      <c r="C370" s="188">
        <v>43622900</v>
      </c>
      <c r="D370" s="188">
        <v>6078900</v>
      </c>
      <c r="E370" s="188">
        <v>0</v>
      </c>
      <c r="F370" s="188">
        <v>49701800</v>
      </c>
      <c r="G370" s="188">
        <v>0</v>
      </c>
      <c r="H370" s="189">
        <v>49701800</v>
      </c>
      <c r="I370" s="272"/>
      <c r="J370" s="272"/>
      <c r="M370" s="334"/>
      <c r="N370" s="334"/>
      <c r="O370" s="334"/>
      <c r="P370" s="334"/>
      <c r="Q370" s="334"/>
    </row>
    <row r="371" spans="1:17">
      <c r="A371" s="200" t="s">
        <v>685</v>
      </c>
      <c r="B371" s="201" t="s">
        <v>484</v>
      </c>
      <c r="C371" s="186">
        <v>43622900</v>
      </c>
      <c r="D371" s="186">
        <v>6078900</v>
      </c>
      <c r="E371" s="186">
        <v>0</v>
      </c>
      <c r="F371" s="186">
        <v>49701800</v>
      </c>
      <c r="G371" s="186">
        <v>0</v>
      </c>
      <c r="H371" s="187">
        <v>49701800</v>
      </c>
      <c r="I371" s="272"/>
      <c r="J371" s="272"/>
      <c r="M371" s="334"/>
      <c r="N371" s="334"/>
      <c r="O371" s="334"/>
      <c r="P371" s="334"/>
      <c r="Q371" s="334"/>
    </row>
    <row r="372" spans="1:17">
      <c r="A372" s="255" t="s">
        <v>182</v>
      </c>
      <c r="B372" s="256" t="s">
        <v>183</v>
      </c>
      <c r="C372" s="257">
        <v>1373447808.5599999</v>
      </c>
      <c r="D372" s="257">
        <v>180061107.47999999</v>
      </c>
      <c r="E372" s="257">
        <v>0</v>
      </c>
      <c r="F372" s="257">
        <v>1553508916.04</v>
      </c>
      <c r="G372" s="257">
        <v>0</v>
      </c>
      <c r="H372" s="258">
        <v>1553508916.04</v>
      </c>
      <c r="I372" s="272"/>
      <c r="J372" s="272"/>
      <c r="M372" s="334"/>
      <c r="N372" s="334"/>
      <c r="O372" s="334"/>
      <c r="P372" s="334"/>
      <c r="Q372" s="334"/>
    </row>
    <row r="373" spans="1:17">
      <c r="A373" s="196" t="s">
        <v>686</v>
      </c>
      <c r="B373" s="197" t="s">
        <v>525</v>
      </c>
      <c r="C373" s="188">
        <v>256802850.22999999</v>
      </c>
      <c r="D373" s="188">
        <v>34512367.280000001</v>
      </c>
      <c r="E373" s="188">
        <v>0</v>
      </c>
      <c r="F373" s="188">
        <v>291315217.50999999</v>
      </c>
      <c r="G373" s="188">
        <v>0</v>
      </c>
      <c r="H373" s="189">
        <v>291315217.50999999</v>
      </c>
      <c r="I373" s="272"/>
      <c r="J373" s="272"/>
      <c r="M373" s="334"/>
      <c r="N373" s="334"/>
      <c r="O373" s="334"/>
      <c r="P373" s="334"/>
      <c r="Q373" s="334"/>
    </row>
    <row r="374" spans="1:17">
      <c r="A374" s="200" t="s">
        <v>687</v>
      </c>
      <c r="B374" s="201" t="s">
        <v>525</v>
      </c>
      <c r="C374" s="186">
        <v>256802850.22999999</v>
      </c>
      <c r="D374" s="186">
        <v>34512367.280000001</v>
      </c>
      <c r="E374" s="186">
        <v>0</v>
      </c>
      <c r="F374" s="186">
        <v>291315217.50999999</v>
      </c>
      <c r="G374" s="186">
        <v>0</v>
      </c>
      <c r="H374" s="187">
        <v>291315217.50999999</v>
      </c>
      <c r="I374" s="272"/>
      <c r="J374" s="272"/>
      <c r="M374" s="334"/>
      <c r="N374" s="334"/>
      <c r="O374" s="334"/>
      <c r="P374" s="334"/>
      <c r="Q374" s="334"/>
    </row>
    <row r="375" spans="1:17">
      <c r="A375" s="196" t="s">
        <v>688</v>
      </c>
      <c r="B375" s="197" t="s">
        <v>522</v>
      </c>
      <c r="C375" s="188">
        <v>366502020.73000002</v>
      </c>
      <c r="D375" s="188">
        <v>56575223.960000001</v>
      </c>
      <c r="E375" s="188">
        <v>0</v>
      </c>
      <c r="F375" s="188">
        <v>423077244.69</v>
      </c>
      <c r="G375" s="188">
        <v>0</v>
      </c>
      <c r="H375" s="189">
        <v>423077244.69</v>
      </c>
      <c r="I375" s="272"/>
      <c r="J375" s="272"/>
      <c r="M375" s="334"/>
      <c r="N375" s="334"/>
      <c r="O375" s="334"/>
      <c r="P375" s="334"/>
      <c r="Q375" s="334"/>
    </row>
    <row r="376" spans="1:17">
      <c r="A376" s="200" t="s">
        <v>689</v>
      </c>
      <c r="B376" s="201" t="s">
        <v>522</v>
      </c>
      <c r="C376" s="186">
        <v>366502020.73000002</v>
      </c>
      <c r="D376" s="186">
        <v>56575223.960000001</v>
      </c>
      <c r="E376" s="186">
        <v>0</v>
      </c>
      <c r="F376" s="186">
        <v>423077244.69</v>
      </c>
      <c r="G376" s="186">
        <v>0</v>
      </c>
      <c r="H376" s="187">
        <v>423077244.69</v>
      </c>
      <c r="I376" s="272"/>
      <c r="J376" s="272"/>
      <c r="M376" s="334"/>
      <c r="N376" s="334"/>
      <c r="O376" s="334"/>
      <c r="P376" s="334"/>
      <c r="Q376" s="334"/>
    </row>
    <row r="377" spans="1:17">
      <c r="A377" s="196" t="s">
        <v>690</v>
      </c>
      <c r="B377" s="197" t="s">
        <v>528</v>
      </c>
      <c r="C377" s="188">
        <v>194173121.50999999</v>
      </c>
      <c r="D377" s="188">
        <v>14231898.359999999</v>
      </c>
      <c r="E377" s="188">
        <v>0</v>
      </c>
      <c r="F377" s="188">
        <v>208405019.87</v>
      </c>
      <c r="G377" s="188">
        <v>0</v>
      </c>
      <c r="H377" s="189">
        <v>208405019.87</v>
      </c>
      <c r="I377" s="272"/>
      <c r="J377" s="272"/>
      <c r="M377" s="334"/>
      <c r="N377" s="334"/>
      <c r="O377" s="334"/>
      <c r="P377" s="334"/>
      <c r="Q377" s="334"/>
    </row>
    <row r="378" spans="1:17">
      <c r="A378" s="200" t="s">
        <v>691</v>
      </c>
      <c r="B378" s="201" t="s">
        <v>528</v>
      </c>
      <c r="C378" s="186">
        <v>194173121.50999999</v>
      </c>
      <c r="D378" s="186">
        <v>14231898.359999999</v>
      </c>
      <c r="E378" s="186">
        <v>0</v>
      </c>
      <c r="F378" s="186">
        <v>208405019.87</v>
      </c>
      <c r="G378" s="186">
        <v>0</v>
      </c>
      <c r="H378" s="187">
        <v>208405019.87</v>
      </c>
      <c r="I378" s="272"/>
      <c r="J378" s="272"/>
      <c r="M378" s="334"/>
      <c r="N378" s="334"/>
      <c r="O378" s="334"/>
      <c r="P378" s="334"/>
      <c r="Q378" s="334"/>
    </row>
    <row r="379" spans="1:17">
      <c r="A379" s="196" t="s">
        <v>692</v>
      </c>
      <c r="B379" s="197" t="s">
        <v>534</v>
      </c>
      <c r="C379" s="188">
        <v>354085492.17000002</v>
      </c>
      <c r="D379" s="188">
        <v>48896190.229999997</v>
      </c>
      <c r="E379" s="188">
        <v>0</v>
      </c>
      <c r="F379" s="188">
        <v>402981682.39999998</v>
      </c>
      <c r="G379" s="188">
        <v>0</v>
      </c>
      <c r="H379" s="189">
        <v>402981682.39999998</v>
      </c>
      <c r="I379" s="272"/>
      <c r="J379" s="272"/>
      <c r="M379" s="334"/>
      <c r="N379" s="334"/>
      <c r="O379" s="334"/>
      <c r="P379" s="334"/>
      <c r="Q379" s="334"/>
    </row>
    <row r="380" spans="1:17">
      <c r="A380" s="200" t="s">
        <v>693</v>
      </c>
      <c r="B380" s="201" t="s">
        <v>534</v>
      </c>
      <c r="C380" s="186">
        <v>354085492.17000002</v>
      </c>
      <c r="D380" s="186">
        <v>48896190.229999997</v>
      </c>
      <c r="E380" s="186">
        <v>0</v>
      </c>
      <c r="F380" s="186">
        <v>402981682.39999998</v>
      </c>
      <c r="G380" s="186">
        <v>0</v>
      </c>
      <c r="H380" s="187">
        <v>402981682.39999998</v>
      </c>
      <c r="I380" s="272"/>
      <c r="J380" s="272"/>
      <c r="M380" s="334"/>
      <c r="N380" s="334"/>
      <c r="O380" s="334"/>
      <c r="P380" s="334"/>
      <c r="Q380" s="334"/>
    </row>
    <row r="381" spans="1:17">
      <c r="A381" s="196" t="s">
        <v>694</v>
      </c>
      <c r="B381" s="197" t="s">
        <v>531</v>
      </c>
      <c r="C381" s="188">
        <v>182722442.24000001</v>
      </c>
      <c r="D381" s="188">
        <v>23780995.23</v>
      </c>
      <c r="E381" s="188">
        <v>0</v>
      </c>
      <c r="F381" s="188">
        <v>206503437.47</v>
      </c>
      <c r="G381" s="188">
        <v>0</v>
      </c>
      <c r="H381" s="189">
        <v>206503437.47</v>
      </c>
      <c r="I381" s="272"/>
      <c r="J381" s="272"/>
      <c r="M381" s="334"/>
      <c r="N381" s="334"/>
      <c r="O381" s="334"/>
      <c r="P381" s="334"/>
      <c r="Q381" s="334"/>
    </row>
    <row r="382" spans="1:17">
      <c r="A382" s="200" t="s">
        <v>695</v>
      </c>
      <c r="B382" s="201" t="s">
        <v>531</v>
      </c>
      <c r="C382" s="186">
        <v>182722442.24000001</v>
      </c>
      <c r="D382" s="186">
        <v>23780995.23</v>
      </c>
      <c r="E382" s="186">
        <v>0</v>
      </c>
      <c r="F382" s="186">
        <v>206503437.47</v>
      </c>
      <c r="G382" s="186">
        <v>0</v>
      </c>
      <c r="H382" s="187">
        <v>206503437.47</v>
      </c>
      <c r="I382" s="272"/>
      <c r="J382" s="272"/>
      <c r="M382" s="334"/>
      <c r="N382" s="334"/>
      <c r="O382" s="334"/>
      <c r="P382" s="334"/>
      <c r="Q382" s="334"/>
    </row>
    <row r="383" spans="1:17">
      <c r="A383" s="196" t="s">
        <v>696</v>
      </c>
      <c r="B383" s="197" t="s">
        <v>542</v>
      </c>
      <c r="C383" s="188">
        <v>19161881.68</v>
      </c>
      <c r="D383" s="188">
        <v>2064432.42</v>
      </c>
      <c r="E383" s="188">
        <v>0</v>
      </c>
      <c r="F383" s="188">
        <v>21226314.100000001</v>
      </c>
      <c r="G383" s="188">
        <v>0</v>
      </c>
      <c r="H383" s="189">
        <v>21226314.100000001</v>
      </c>
      <c r="I383" s="272"/>
      <c r="J383" s="272"/>
      <c r="M383" s="334"/>
      <c r="N383" s="334"/>
      <c r="O383" s="334"/>
      <c r="P383" s="334"/>
      <c r="Q383" s="334"/>
    </row>
    <row r="384" spans="1:17">
      <c r="A384" s="200" t="s">
        <v>697</v>
      </c>
      <c r="B384" s="201" t="s">
        <v>542</v>
      </c>
      <c r="C384" s="186">
        <v>19161881.68</v>
      </c>
      <c r="D384" s="186">
        <v>2064432.42</v>
      </c>
      <c r="E384" s="186">
        <v>0</v>
      </c>
      <c r="F384" s="186">
        <v>21226314.100000001</v>
      </c>
      <c r="G384" s="186">
        <v>0</v>
      </c>
      <c r="H384" s="187">
        <v>21226314.100000001</v>
      </c>
      <c r="I384" s="272"/>
      <c r="J384" s="272"/>
      <c r="M384" s="334"/>
      <c r="N384" s="334"/>
      <c r="O384" s="334"/>
      <c r="P384" s="334"/>
      <c r="Q384" s="334"/>
    </row>
    <row r="385" spans="1:17">
      <c r="A385" s="255" t="s">
        <v>184</v>
      </c>
      <c r="B385" s="256" t="s">
        <v>185</v>
      </c>
      <c r="C385" s="257">
        <v>12702186</v>
      </c>
      <c r="D385" s="257">
        <v>5060905</v>
      </c>
      <c r="E385" s="257">
        <v>0</v>
      </c>
      <c r="F385" s="257">
        <v>17763091</v>
      </c>
      <c r="G385" s="257">
        <v>0</v>
      </c>
      <c r="H385" s="258">
        <v>17763091</v>
      </c>
      <c r="I385" s="272"/>
      <c r="J385" s="272"/>
      <c r="M385" s="334"/>
      <c r="N385" s="334"/>
      <c r="O385" s="334"/>
      <c r="P385" s="334"/>
      <c r="Q385" s="334"/>
    </row>
    <row r="386" spans="1:17">
      <c r="A386" s="196" t="s">
        <v>817</v>
      </c>
      <c r="B386" s="197" t="s">
        <v>818</v>
      </c>
      <c r="C386" s="188">
        <v>12702186</v>
      </c>
      <c r="D386" s="188">
        <v>5060905</v>
      </c>
      <c r="E386" s="188">
        <v>0</v>
      </c>
      <c r="F386" s="188">
        <v>17763091</v>
      </c>
      <c r="G386" s="188">
        <v>0</v>
      </c>
      <c r="H386" s="189">
        <v>17763091</v>
      </c>
      <c r="I386" s="272"/>
      <c r="J386" s="272"/>
      <c r="M386" s="334"/>
      <c r="N386" s="334"/>
      <c r="O386" s="334"/>
      <c r="P386" s="334"/>
      <c r="Q386" s="334"/>
    </row>
    <row r="387" spans="1:17">
      <c r="A387" s="200" t="s">
        <v>819</v>
      </c>
      <c r="B387" s="201" t="s">
        <v>818</v>
      </c>
      <c r="C387" s="186">
        <v>12702186</v>
      </c>
      <c r="D387" s="186">
        <v>5060905</v>
      </c>
      <c r="E387" s="186">
        <v>0</v>
      </c>
      <c r="F387" s="186">
        <v>17763091</v>
      </c>
      <c r="G387" s="186">
        <v>0</v>
      </c>
      <c r="H387" s="187">
        <v>17763091</v>
      </c>
      <c r="I387" s="272"/>
      <c r="J387" s="272"/>
      <c r="M387" s="334"/>
      <c r="N387" s="334"/>
      <c r="O387" s="334"/>
      <c r="P387" s="334"/>
      <c r="Q387" s="334"/>
    </row>
    <row r="388" spans="1:17">
      <c r="A388" s="255" t="s">
        <v>186</v>
      </c>
      <c r="B388" s="256" t="s">
        <v>187</v>
      </c>
      <c r="C388" s="257">
        <v>4912289181.21</v>
      </c>
      <c r="D388" s="257">
        <v>900309422.44000006</v>
      </c>
      <c r="E388" s="257">
        <v>12425254.66</v>
      </c>
      <c r="F388" s="257">
        <v>5800173348.9899998</v>
      </c>
      <c r="G388" s="257">
        <v>0</v>
      </c>
      <c r="H388" s="258">
        <v>5800173348.9899998</v>
      </c>
      <c r="I388" s="272"/>
      <c r="J388" s="272"/>
      <c r="M388" s="334"/>
      <c r="N388" s="334"/>
      <c r="O388" s="334"/>
      <c r="P388" s="334"/>
      <c r="Q388" s="334"/>
    </row>
    <row r="389" spans="1:17">
      <c r="A389" s="196" t="s">
        <v>820</v>
      </c>
      <c r="B389" s="197" t="s">
        <v>821</v>
      </c>
      <c r="C389" s="188">
        <v>55000</v>
      </c>
      <c r="D389" s="188">
        <v>0</v>
      </c>
      <c r="E389" s="188">
        <v>0</v>
      </c>
      <c r="F389" s="188">
        <v>55000</v>
      </c>
      <c r="G389" s="188">
        <v>0</v>
      </c>
      <c r="H389" s="189">
        <v>55000</v>
      </c>
      <c r="I389" s="272"/>
      <c r="J389" s="272"/>
      <c r="M389" s="334"/>
      <c r="N389" s="334"/>
      <c r="O389" s="334"/>
      <c r="P389" s="334"/>
      <c r="Q389" s="334"/>
    </row>
    <row r="390" spans="1:17">
      <c r="A390" s="200" t="s">
        <v>822</v>
      </c>
      <c r="B390" s="201" t="s">
        <v>821</v>
      </c>
      <c r="C390" s="186">
        <v>55000</v>
      </c>
      <c r="D390" s="186">
        <v>0</v>
      </c>
      <c r="E390" s="186">
        <v>0</v>
      </c>
      <c r="F390" s="186">
        <v>55000</v>
      </c>
      <c r="G390" s="186">
        <v>0</v>
      </c>
      <c r="H390" s="187">
        <v>55000</v>
      </c>
      <c r="I390" s="272"/>
      <c r="J390" s="272"/>
      <c r="M390" s="334"/>
      <c r="N390" s="334"/>
      <c r="O390" s="334"/>
      <c r="P390" s="334"/>
      <c r="Q390" s="334"/>
    </row>
    <row r="391" spans="1:17">
      <c r="A391" s="196" t="s">
        <v>698</v>
      </c>
      <c r="B391" s="197" t="s">
        <v>699</v>
      </c>
      <c r="C391" s="188">
        <v>17332071.600000001</v>
      </c>
      <c r="D391" s="188">
        <v>1039955</v>
      </c>
      <c r="E391" s="188">
        <v>124950</v>
      </c>
      <c r="F391" s="188">
        <v>18247076.600000001</v>
      </c>
      <c r="G391" s="188">
        <v>0</v>
      </c>
      <c r="H391" s="189">
        <v>18247076.600000001</v>
      </c>
      <c r="I391" s="272"/>
      <c r="J391" s="272"/>
      <c r="M391" s="334"/>
      <c r="N391" s="334"/>
      <c r="O391" s="334"/>
      <c r="P391" s="334"/>
      <c r="Q391" s="334"/>
    </row>
    <row r="392" spans="1:17">
      <c r="A392" s="200" t="s">
        <v>700</v>
      </c>
      <c r="B392" s="201" t="s">
        <v>699</v>
      </c>
      <c r="C392" s="186">
        <v>17332071.600000001</v>
      </c>
      <c r="D392" s="186">
        <v>1039955</v>
      </c>
      <c r="E392" s="186">
        <v>124950</v>
      </c>
      <c r="F392" s="186">
        <v>18247076.600000001</v>
      </c>
      <c r="G392" s="186">
        <v>0</v>
      </c>
      <c r="H392" s="187">
        <v>18247076.600000001</v>
      </c>
      <c r="I392" s="272"/>
      <c r="J392" s="272"/>
      <c r="M392" s="334"/>
      <c r="N392" s="334"/>
      <c r="O392" s="334"/>
      <c r="P392" s="334"/>
      <c r="Q392" s="334"/>
    </row>
    <row r="393" spans="1:17">
      <c r="A393" s="196" t="s">
        <v>701</v>
      </c>
      <c r="B393" s="197" t="s">
        <v>500</v>
      </c>
      <c r="C393" s="188">
        <v>60611485.909999996</v>
      </c>
      <c r="D393" s="188">
        <v>10299660.289999999</v>
      </c>
      <c r="E393" s="188">
        <v>0</v>
      </c>
      <c r="F393" s="188">
        <v>70911146.200000003</v>
      </c>
      <c r="G393" s="188">
        <v>0</v>
      </c>
      <c r="H393" s="189">
        <v>70911146.200000003</v>
      </c>
      <c r="I393" s="272"/>
      <c r="J393" s="272"/>
      <c r="M393" s="334"/>
      <c r="N393" s="334"/>
      <c r="O393" s="334"/>
      <c r="P393" s="334"/>
      <c r="Q393" s="334"/>
    </row>
    <row r="394" spans="1:17">
      <c r="A394" s="200" t="s">
        <v>702</v>
      </c>
      <c r="B394" s="201" t="s">
        <v>500</v>
      </c>
      <c r="C394" s="186">
        <v>60611485.909999996</v>
      </c>
      <c r="D394" s="186">
        <v>10299660.289999999</v>
      </c>
      <c r="E394" s="186">
        <v>0</v>
      </c>
      <c r="F394" s="186">
        <v>70911146.200000003</v>
      </c>
      <c r="G394" s="186">
        <v>0</v>
      </c>
      <c r="H394" s="187">
        <v>70911146.200000003</v>
      </c>
      <c r="I394" s="272"/>
      <c r="J394" s="272"/>
      <c r="M394" s="334"/>
      <c r="N394" s="334"/>
      <c r="O394" s="334"/>
      <c r="P394" s="334"/>
      <c r="Q394" s="334"/>
    </row>
    <row r="395" spans="1:17">
      <c r="A395" s="196" t="s">
        <v>703</v>
      </c>
      <c r="B395" s="197" t="s">
        <v>513</v>
      </c>
      <c r="C395" s="188">
        <v>0</v>
      </c>
      <c r="D395" s="188">
        <v>9234928.5099999998</v>
      </c>
      <c r="E395" s="188">
        <v>9234928.5099999998</v>
      </c>
      <c r="F395" s="188">
        <v>0</v>
      </c>
      <c r="G395" s="188">
        <v>0</v>
      </c>
      <c r="H395" s="189">
        <v>0</v>
      </c>
      <c r="I395" s="272"/>
      <c r="J395" s="272"/>
      <c r="M395" s="334"/>
      <c r="N395" s="334"/>
      <c r="O395" s="334"/>
      <c r="P395" s="334"/>
      <c r="Q395" s="334"/>
    </row>
    <row r="396" spans="1:17">
      <c r="A396" s="200" t="s">
        <v>704</v>
      </c>
      <c r="B396" s="201" t="s">
        <v>513</v>
      </c>
      <c r="C396" s="186">
        <v>0</v>
      </c>
      <c r="D396" s="186">
        <v>9234928.5099999998</v>
      </c>
      <c r="E396" s="186">
        <v>9234928.5099999998</v>
      </c>
      <c r="F396" s="186">
        <v>0</v>
      </c>
      <c r="G396" s="186">
        <v>0</v>
      </c>
      <c r="H396" s="187">
        <v>0</v>
      </c>
      <c r="I396" s="272"/>
      <c r="J396" s="272"/>
      <c r="M396" s="334"/>
      <c r="N396" s="334"/>
      <c r="O396" s="334"/>
      <c r="P396" s="334"/>
      <c r="Q396" s="334"/>
    </row>
    <row r="397" spans="1:17">
      <c r="A397" s="196" t="s">
        <v>705</v>
      </c>
      <c r="B397" s="197" t="s">
        <v>474</v>
      </c>
      <c r="C397" s="188">
        <v>101813451</v>
      </c>
      <c r="D397" s="188">
        <v>3447177</v>
      </c>
      <c r="E397" s="188">
        <v>0</v>
      </c>
      <c r="F397" s="188">
        <v>105260628</v>
      </c>
      <c r="G397" s="188">
        <v>0</v>
      </c>
      <c r="H397" s="189">
        <v>105260628</v>
      </c>
      <c r="I397" s="272"/>
      <c r="J397" s="272"/>
      <c r="M397" s="334"/>
      <c r="N397" s="334"/>
      <c r="O397" s="334"/>
      <c r="P397" s="334"/>
      <c r="Q397" s="334"/>
    </row>
    <row r="398" spans="1:17">
      <c r="A398" s="200" t="s">
        <v>706</v>
      </c>
      <c r="B398" s="201" t="s">
        <v>474</v>
      </c>
      <c r="C398" s="186">
        <v>101813451</v>
      </c>
      <c r="D398" s="186">
        <v>3447177</v>
      </c>
      <c r="E398" s="186">
        <v>0</v>
      </c>
      <c r="F398" s="186">
        <v>105260628</v>
      </c>
      <c r="G398" s="186">
        <v>0</v>
      </c>
      <c r="H398" s="187">
        <v>105260628</v>
      </c>
      <c r="I398" s="272"/>
      <c r="J398" s="272"/>
      <c r="M398" s="334"/>
      <c r="N398" s="334"/>
      <c r="O398" s="334"/>
      <c r="P398" s="334"/>
      <c r="Q398" s="334"/>
    </row>
    <row r="399" spans="1:17">
      <c r="A399" s="196" t="s">
        <v>707</v>
      </c>
      <c r="B399" s="197" t="s">
        <v>330</v>
      </c>
      <c r="C399" s="188">
        <v>219006961.06999999</v>
      </c>
      <c r="D399" s="188">
        <v>31771329.73</v>
      </c>
      <c r="E399" s="188">
        <v>67000</v>
      </c>
      <c r="F399" s="188">
        <v>250711290.80000001</v>
      </c>
      <c r="G399" s="188">
        <v>0</v>
      </c>
      <c r="H399" s="189">
        <v>250711290.80000001</v>
      </c>
      <c r="I399" s="272"/>
      <c r="J399" s="272"/>
      <c r="M399" s="334"/>
      <c r="N399" s="334"/>
      <c r="O399" s="334"/>
      <c r="P399" s="334"/>
      <c r="Q399" s="334"/>
    </row>
    <row r="400" spans="1:17">
      <c r="A400" s="200" t="s">
        <v>708</v>
      </c>
      <c r="B400" s="201" t="s">
        <v>330</v>
      </c>
      <c r="C400" s="186">
        <v>219006961.06999999</v>
      </c>
      <c r="D400" s="186">
        <v>31771329.73</v>
      </c>
      <c r="E400" s="186">
        <v>67000</v>
      </c>
      <c r="F400" s="186">
        <v>250711290.80000001</v>
      </c>
      <c r="G400" s="186">
        <v>0</v>
      </c>
      <c r="H400" s="187">
        <v>250711290.80000001</v>
      </c>
      <c r="I400" s="272"/>
      <c r="J400" s="272"/>
      <c r="M400" s="334"/>
      <c r="N400" s="334"/>
      <c r="O400" s="334"/>
      <c r="P400" s="334"/>
      <c r="Q400" s="334"/>
    </row>
    <row r="401" spans="1:17">
      <c r="A401" s="196" t="s">
        <v>709</v>
      </c>
      <c r="B401" s="197" t="s">
        <v>710</v>
      </c>
      <c r="C401" s="188">
        <v>12812357</v>
      </c>
      <c r="D401" s="188">
        <v>3819810</v>
      </c>
      <c r="E401" s="188">
        <v>971800</v>
      </c>
      <c r="F401" s="188">
        <v>15660367</v>
      </c>
      <c r="G401" s="188">
        <v>0</v>
      </c>
      <c r="H401" s="189">
        <v>15660367</v>
      </c>
      <c r="I401" s="272"/>
      <c r="J401" s="272"/>
      <c r="M401" s="334"/>
      <c r="N401" s="334"/>
      <c r="O401" s="334"/>
      <c r="P401" s="334"/>
      <c r="Q401" s="334"/>
    </row>
    <row r="402" spans="1:17">
      <c r="A402" s="200" t="s">
        <v>711</v>
      </c>
      <c r="B402" s="201" t="s">
        <v>710</v>
      </c>
      <c r="C402" s="186">
        <v>12812357</v>
      </c>
      <c r="D402" s="186">
        <v>3819810</v>
      </c>
      <c r="E402" s="186">
        <v>971800</v>
      </c>
      <c r="F402" s="186">
        <v>15660367</v>
      </c>
      <c r="G402" s="186">
        <v>0</v>
      </c>
      <c r="H402" s="187">
        <v>15660367</v>
      </c>
      <c r="I402" s="272"/>
      <c r="J402" s="272"/>
      <c r="M402" s="334"/>
      <c r="N402" s="334"/>
      <c r="O402" s="334"/>
      <c r="P402" s="334"/>
      <c r="Q402" s="334"/>
    </row>
    <row r="403" spans="1:17">
      <c r="A403" s="196" t="s">
        <v>712</v>
      </c>
      <c r="B403" s="197" t="s">
        <v>713</v>
      </c>
      <c r="C403" s="188">
        <v>110509883</v>
      </c>
      <c r="D403" s="188">
        <v>14689298</v>
      </c>
      <c r="E403" s="188">
        <v>0</v>
      </c>
      <c r="F403" s="188">
        <v>125199181</v>
      </c>
      <c r="G403" s="188">
        <v>0</v>
      </c>
      <c r="H403" s="189">
        <v>125199181</v>
      </c>
      <c r="I403" s="272"/>
      <c r="J403" s="272"/>
      <c r="M403" s="334"/>
      <c r="N403" s="334"/>
      <c r="O403" s="334"/>
      <c r="P403" s="334"/>
      <c r="Q403" s="334"/>
    </row>
    <row r="404" spans="1:17">
      <c r="A404" s="200" t="s">
        <v>714</v>
      </c>
      <c r="B404" s="201" t="s">
        <v>713</v>
      </c>
      <c r="C404" s="186">
        <v>110509883</v>
      </c>
      <c r="D404" s="186">
        <v>14689298</v>
      </c>
      <c r="E404" s="186">
        <v>0</v>
      </c>
      <c r="F404" s="186">
        <v>125199181</v>
      </c>
      <c r="G404" s="186">
        <v>0</v>
      </c>
      <c r="H404" s="187">
        <v>125199181</v>
      </c>
      <c r="I404" s="272"/>
      <c r="J404" s="272"/>
      <c r="M404" s="334"/>
      <c r="N404" s="334"/>
      <c r="O404" s="334"/>
      <c r="P404" s="334"/>
      <c r="Q404" s="334"/>
    </row>
    <row r="405" spans="1:17">
      <c r="A405" s="196" t="s">
        <v>715</v>
      </c>
      <c r="B405" s="197" t="s">
        <v>251</v>
      </c>
      <c r="C405" s="188">
        <v>4791208.57</v>
      </c>
      <c r="D405" s="188">
        <v>991540.44</v>
      </c>
      <c r="E405" s="188">
        <v>0</v>
      </c>
      <c r="F405" s="188">
        <v>5782749.0099999998</v>
      </c>
      <c r="G405" s="188">
        <v>0</v>
      </c>
      <c r="H405" s="189">
        <v>5782749.0099999998</v>
      </c>
      <c r="I405" s="272"/>
      <c r="J405" s="272"/>
      <c r="M405" s="334"/>
      <c r="N405" s="334"/>
      <c r="O405" s="334"/>
      <c r="P405" s="334"/>
      <c r="Q405" s="334"/>
    </row>
    <row r="406" spans="1:17">
      <c r="A406" s="200" t="s">
        <v>716</v>
      </c>
      <c r="B406" s="201" t="s">
        <v>251</v>
      </c>
      <c r="C406" s="186">
        <v>4791208.57</v>
      </c>
      <c r="D406" s="186">
        <v>991540.44</v>
      </c>
      <c r="E406" s="186">
        <v>0</v>
      </c>
      <c r="F406" s="186">
        <v>5782749.0099999998</v>
      </c>
      <c r="G406" s="186">
        <v>0</v>
      </c>
      <c r="H406" s="187">
        <v>5782749.0099999998</v>
      </c>
      <c r="I406" s="272"/>
      <c r="J406" s="272"/>
      <c r="M406" s="334"/>
      <c r="N406" s="334"/>
      <c r="O406" s="334"/>
      <c r="P406" s="334"/>
      <c r="Q406" s="334"/>
    </row>
    <row r="407" spans="1:17">
      <c r="A407" s="196" t="s">
        <v>717</v>
      </c>
      <c r="B407" s="197" t="s">
        <v>718</v>
      </c>
      <c r="C407" s="188">
        <v>18973469.949999999</v>
      </c>
      <c r="D407" s="188">
        <v>15089387.85</v>
      </c>
      <c r="E407" s="188">
        <v>1342074.1499999999</v>
      </c>
      <c r="F407" s="188">
        <v>32720783.649999999</v>
      </c>
      <c r="G407" s="188">
        <v>0</v>
      </c>
      <c r="H407" s="189">
        <v>32720783.649999999</v>
      </c>
      <c r="I407" s="272"/>
      <c r="J407" s="272"/>
      <c r="M407" s="334"/>
      <c r="N407" s="334"/>
      <c r="O407" s="334"/>
      <c r="P407" s="334"/>
      <c r="Q407" s="334"/>
    </row>
    <row r="408" spans="1:17">
      <c r="A408" s="200" t="s">
        <v>719</v>
      </c>
      <c r="B408" s="201" t="s">
        <v>718</v>
      </c>
      <c r="C408" s="186">
        <v>18973469.949999999</v>
      </c>
      <c r="D408" s="186">
        <v>15089387.85</v>
      </c>
      <c r="E408" s="186">
        <v>1342074.1499999999</v>
      </c>
      <c r="F408" s="186">
        <v>32720783.649999999</v>
      </c>
      <c r="G408" s="186">
        <v>0</v>
      </c>
      <c r="H408" s="187">
        <v>32720783.649999999</v>
      </c>
      <c r="I408" s="272"/>
      <c r="J408" s="272"/>
      <c r="M408" s="334"/>
      <c r="N408" s="334"/>
      <c r="O408" s="334"/>
      <c r="P408" s="334"/>
      <c r="Q408" s="334"/>
    </row>
    <row r="409" spans="1:17">
      <c r="A409" s="196" t="s">
        <v>720</v>
      </c>
      <c r="B409" s="197" t="s">
        <v>721</v>
      </c>
      <c r="C409" s="188">
        <v>36373500</v>
      </c>
      <c r="D409" s="188">
        <v>0</v>
      </c>
      <c r="E409" s="188">
        <v>0</v>
      </c>
      <c r="F409" s="188">
        <v>36373500</v>
      </c>
      <c r="G409" s="188">
        <v>0</v>
      </c>
      <c r="H409" s="189">
        <v>36373500</v>
      </c>
      <c r="I409" s="272"/>
      <c r="J409" s="272"/>
      <c r="M409" s="334"/>
      <c r="N409" s="334"/>
      <c r="O409" s="334"/>
      <c r="P409" s="334"/>
      <c r="Q409" s="334"/>
    </row>
    <row r="410" spans="1:17">
      <c r="A410" s="200" t="s">
        <v>722</v>
      </c>
      <c r="B410" s="201" t="s">
        <v>721</v>
      </c>
      <c r="C410" s="186">
        <v>36373500</v>
      </c>
      <c r="D410" s="186">
        <v>0</v>
      </c>
      <c r="E410" s="186">
        <v>0</v>
      </c>
      <c r="F410" s="186">
        <v>36373500</v>
      </c>
      <c r="G410" s="186">
        <v>0</v>
      </c>
      <c r="H410" s="187">
        <v>36373500</v>
      </c>
      <c r="I410" s="272"/>
      <c r="J410" s="272"/>
      <c r="M410" s="334"/>
      <c r="N410" s="334"/>
      <c r="O410" s="334"/>
      <c r="P410" s="334"/>
      <c r="Q410" s="334"/>
    </row>
    <row r="411" spans="1:17">
      <c r="A411" s="196" t="s">
        <v>832</v>
      </c>
      <c r="B411" s="197" t="s">
        <v>833</v>
      </c>
      <c r="C411" s="188">
        <v>0</v>
      </c>
      <c r="D411" s="188">
        <v>50191225</v>
      </c>
      <c r="E411" s="188">
        <v>0</v>
      </c>
      <c r="F411" s="188">
        <v>50191225</v>
      </c>
      <c r="G411" s="188">
        <v>0</v>
      </c>
      <c r="H411" s="189">
        <v>50191225</v>
      </c>
      <c r="I411" s="272"/>
      <c r="J411" s="272"/>
      <c r="M411" s="334"/>
      <c r="N411" s="334"/>
      <c r="O411" s="334"/>
      <c r="P411" s="334"/>
      <c r="Q411" s="334"/>
    </row>
    <row r="412" spans="1:17">
      <c r="A412" s="200" t="s">
        <v>834</v>
      </c>
      <c r="B412" s="201" t="s">
        <v>833</v>
      </c>
      <c r="C412" s="186">
        <v>0</v>
      </c>
      <c r="D412" s="186">
        <v>50191225</v>
      </c>
      <c r="E412" s="186">
        <v>0</v>
      </c>
      <c r="F412" s="186">
        <v>50191225</v>
      </c>
      <c r="G412" s="186">
        <v>0</v>
      </c>
      <c r="H412" s="187">
        <v>50191225</v>
      </c>
      <c r="I412" s="272"/>
      <c r="J412" s="272"/>
      <c r="M412" s="334"/>
      <c r="N412" s="334"/>
      <c r="O412" s="334"/>
      <c r="P412" s="334"/>
      <c r="Q412" s="334"/>
    </row>
    <row r="413" spans="1:17">
      <c r="A413" s="196" t="s">
        <v>807</v>
      </c>
      <c r="B413" s="197" t="s">
        <v>808</v>
      </c>
      <c r="C413" s="188">
        <v>49990</v>
      </c>
      <c r="D413" s="188">
        <v>0</v>
      </c>
      <c r="E413" s="188">
        <v>0</v>
      </c>
      <c r="F413" s="188">
        <v>49990</v>
      </c>
      <c r="G413" s="188">
        <v>0</v>
      </c>
      <c r="H413" s="189">
        <v>49990</v>
      </c>
      <c r="I413" s="272"/>
      <c r="J413" s="272"/>
      <c r="M413" s="334"/>
      <c r="N413" s="334"/>
      <c r="O413" s="334"/>
      <c r="P413" s="334"/>
      <c r="Q413" s="334"/>
    </row>
    <row r="414" spans="1:17">
      <c r="A414" s="200" t="s">
        <v>809</v>
      </c>
      <c r="B414" s="201" t="s">
        <v>808</v>
      </c>
      <c r="C414" s="186">
        <v>49990</v>
      </c>
      <c r="D414" s="186">
        <v>0</v>
      </c>
      <c r="E414" s="186">
        <v>0</v>
      </c>
      <c r="F414" s="186">
        <v>49990</v>
      </c>
      <c r="G414" s="186">
        <v>0</v>
      </c>
      <c r="H414" s="187">
        <v>49990</v>
      </c>
      <c r="I414" s="272"/>
      <c r="J414" s="272"/>
      <c r="M414" s="334"/>
      <c r="N414" s="334"/>
      <c r="O414" s="334"/>
      <c r="P414" s="334"/>
      <c r="Q414" s="334"/>
    </row>
    <row r="415" spans="1:17">
      <c r="A415" s="196" t="s">
        <v>826</v>
      </c>
      <c r="B415" s="197" t="s">
        <v>353</v>
      </c>
      <c r="C415" s="188">
        <v>10714800</v>
      </c>
      <c r="D415" s="188">
        <v>16950000</v>
      </c>
      <c r="E415" s="188">
        <v>0</v>
      </c>
      <c r="F415" s="188">
        <v>27664800</v>
      </c>
      <c r="G415" s="188">
        <v>0</v>
      </c>
      <c r="H415" s="189">
        <v>27664800</v>
      </c>
      <c r="I415" s="272"/>
      <c r="J415" s="272"/>
      <c r="M415" s="334"/>
      <c r="N415" s="334"/>
      <c r="O415" s="334"/>
      <c r="P415" s="334"/>
      <c r="Q415" s="334"/>
    </row>
    <row r="416" spans="1:17">
      <c r="A416" s="200" t="s">
        <v>827</v>
      </c>
      <c r="B416" s="201" t="s">
        <v>353</v>
      </c>
      <c r="C416" s="186">
        <v>10714800</v>
      </c>
      <c r="D416" s="186">
        <v>16950000</v>
      </c>
      <c r="E416" s="186">
        <v>0</v>
      </c>
      <c r="F416" s="186">
        <v>27664800</v>
      </c>
      <c r="G416" s="186">
        <v>0</v>
      </c>
      <c r="H416" s="187">
        <v>27664800</v>
      </c>
      <c r="I416" s="272"/>
      <c r="J416" s="272"/>
      <c r="M416" s="334"/>
      <c r="N416" s="334"/>
      <c r="O416" s="334"/>
      <c r="P416" s="334"/>
      <c r="Q416" s="334"/>
    </row>
    <row r="417" spans="1:17">
      <c r="A417" s="196" t="s">
        <v>723</v>
      </c>
      <c r="B417" s="197" t="s">
        <v>724</v>
      </c>
      <c r="C417" s="188">
        <v>2856540.9</v>
      </c>
      <c r="D417" s="188">
        <v>0</v>
      </c>
      <c r="E417" s="188">
        <v>0</v>
      </c>
      <c r="F417" s="188">
        <v>2856540.9</v>
      </c>
      <c r="G417" s="188">
        <v>0</v>
      </c>
      <c r="H417" s="189">
        <v>2856540.9</v>
      </c>
      <c r="I417" s="272"/>
      <c r="J417" s="272"/>
      <c r="M417" s="334"/>
      <c r="N417" s="334"/>
      <c r="O417" s="334"/>
      <c r="P417" s="334"/>
      <c r="Q417" s="334"/>
    </row>
    <row r="418" spans="1:17">
      <c r="A418" s="200" t="s">
        <v>725</v>
      </c>
      <c r="B418" s="201" t="s">
        <v>724</v>
      </c>
      <c r="C418" s="186">
        <v>2856540.9</v>
      </c>
      <c r="D418" s="186">
        <v>0</v>
      </c>
      <c r="E418" s="186">
        <v>0</v>
      </c>
      <c r="F418" s="186">
        <v>2856540.9</v>
      </c>
      <c r="G418" s="186">
        <v>0</v>
      </c>
      <c r="H418" s="187">
        <v>2856540.9</v>
      </c>
      <c r="I418" s="272"/>
      <c r="J418" s="272"/>
      <c r="M418" s="334"/>
      <c r="N418" s="334"/>
      <c r="O418" s="334"/>
      <c r="P418" s="334"/>
      <c r="Q418" s="334"/>
    </row>
    <row r="419" spans="1:17">
      <c r="A419" s="196" t="s">
        <v>726</v>
      </c>
      <c r="B419" s="197" t="s">
        <v>503</v>
      </c>
      <c r="C419" s="188">
        <v>22259586</v>
      </c>
      <c r="D419" s="188">
        <v>0</v>
      </c>
      <c r="E419" s="188">
        <v>0</v>
      </c>
      <c r="F419" s="188">
        <v>22259586</v>
      </c>
      <c r="G419" s="188">
        <v>0</v>
      </c>
      <c r="H419" s="189">
        <v>22259586</v>
      </c>
      <c r="I419" s="272"/>
      <c r="J419" s="272"/>
      <c r="M419" s="334"/>
      <c r="N419" s="334"/>
      <c r="O419" s="334"/>
      <c r="P419" s="334"/>
      <c r="Q419" s="334"/>
    </row>
    <row r="420" spans="1:17">
      <c r="A420" s="200" t="s">
        <v>727</v>
      </c>
      <c r="B420" s="201" t="s">
        <v>503</v>
      </c>
      <c r="C420" s="186">
        <v>22259586</v>
      </c>
      <c r="D420" s="186">
        <v>0</v>
      </c>
      <c r="E420" s="186">
        <v>0</v>
      </c>
      <c r="F420" s="186">
        <v>22259586</v>
      </c>
      <c r="G420" s="186">
        <v>0</v>
      </c>
      <c r="H420" s="187">
        <v>22259586</v>
      </c>
      <c r="I420" s="272"/>
      <c r="J420" s="272"/>
      <c r="M420" s="334"/>
      <c r="N420" s="334"/>
      <c r="O420" s="334"/>
      <c r="P420" s="334"/>
      <c r="Q420" s="334"/>
    </row>
    <row r="421" spans="1:17">
      <c r="A421" s="196" t="s">
        <v>728</v>
      </c>
      <c r="B421" s="197" t="s">
        <v>408</v>
      </c>
      <c r="C421" s="188">
        <v>3791178615.8899999</v>
      </c>
      <c r="D421" s="188">
        <v>677305463.65999997</v>
      </c>
      <c r="E421" s="188">
        <v>0</v>
      </c>
      <c r="F421" s="188">
        <v>4468484079.5500002</v>
      </c>
      <c r="G421" s="188">
        <v>0</v>
      </c>
      <c r="H421" s="189">
        <v>4468484079.5500002</v>
      </c>
      <c r="I421" s="272"/>
      <c r="J421" s="272"/>
      <c r="M421" s="334"/>
      <c r="N421" s="334"/>
      <c r="O421" s="334"/>
      <c r="P421" s="334"/>
      <c r="Q421" s="334"/>
    </row>
    <row r="422" spans="1:17">
      <c r="A422" s="200" t="s">
        <v>729</v>
      </c>
      <c r="B422" s="201" t="s">
        <v>408</v>
      </c>
      <c r="C422" s="186">
        <v>3791178615.8899999</v>
      </c>
      <c r="D422" s="186">
        <v>677305463.65999997</v>
      </c>
      <c r="E422" s="186">
        <v>0</v>
      </c>
      <c r="F422" s="186">
        <v>4468484079.5500002</v>
      </c>
      <c r="G422" s="186">
        <v>0</v>
      </c>
      <c r="H422" s="187">
        <v>4468484079.5500002</v>
      </c>
      <c r="I422" s="272"/>
      <c r="J422" s="272"/>
      <c r="M422" s="334"/>
      <c r="N422" s="334"/>
      <c r="O422" s="334"/>
      <c r="P422" s="334"/>
      <c r="Q422" s="334"/>
    </row>
    <row r="423" spans="1:17">
      <c r="A423" s="196" t="s">
        <v>730</v>
      </c>
      <c r="B423" s="197" t="s">
        <v>414</v>
      </c>
      <c r="C423" s="188">
        <v>502265758.31999999</v>
      </c>
      <c r="D423" s="188">
        <v>64572614.960000001</v>
      </c>
      <c r="E423" s="188">
        <v>0</v>
      </c>
      <c r="F423" s="188">
        <v>566838373.27999997</v>
      </c>
      <c r="G423" s="188">
        <v>0</v>
      </c>
      <c r="H423" s="189">
        <v>566838373.27999997</v>
      </c>
      <c r="I423" s="272"/>
      <c r="J423" s="272"/>
      <c r="M423" s="334"/>
      <c r="N423" s="334"/>
      <c r="O423" s="334"/>
      <c r="P423" s="334"/>
      <c r="Q423" s="334"/>
    </row>
    <row r="424" spans="1:17">
      <c r="A424" s="200" t="s">
        <v>731</v>
      </c>
      <c r="B424" s="201" t="s">
        <v>414</v>
      </c>
      <c r="C424" s="186">
        <v>502265758.31999999</v>
      </c>
      <c r="D424" s="186">
        <v>64572614.960000001</v>
      </c>
      <c r="E424" s="186">
        <v>0</v>
      </c>
      <c r="F424" s="186">
        <v>566838373.27999997</v>
      </c>
      <c r="G424" s="186">
        <v>0</v>
      </c>
      <c r="H424" s="187">
        <v>566838373.27999997</v>
      </c>
      <c r="I424" s="272"/>
      <c r="J424" s="272"/>
      <c r="M424" s="334"/>
      <c r="N424" s="334"/>
      <c r="O424" s="334"/>
      <c r="P424" s="334"/>
      <c r="Q424" s="334"/>
    </row>
    <row r="425" spans="1:17" ht="25.5">
      <c r="A425" s="196" t="s">
        <v>823</v>
      </c>
      <c r="B425" s="197" t="s">
        <v>824</v>
      </c>
      <c r="C425" s="188">
        <v>684502</v>
      </c>
      <c r="D425" s="188">
        <v>907032</v>
      </c>
      <c r="E425" s="188">
        <v>684502</v>
      </c>
      <c r="F425" s="188">
        <v>907032</v>
      </c>
      <c r="G425" s="188">
        <v>0</v>
      </c>
      <c r="H425" s="189">
        <v>907032</v>
      </c>
      <c r="I425" s="272"/>
      <c r="J425" s="272"/>
      <c r="M425" s="334"/>
      <c r="N425" s="334"/>
      <c r="O425" s="334"/>
      <c r="P425" s="334"/>
      <c r="Q425" s="334"/>
    </row>
    <row r="426" spans="1:17" ht="25.5">
      <c r="A426" s="200" t="s">
        <v>825</v>
      </c>
      <c r="B426" s="201" t="s">
        <v>824</v>
      </c>
      <c r="C426" s="186">
        <v>684502</v>
      </c>
      <c r="D426" s="186">
        <v>907032</v>
      </c>
      <c r="E426" s="186">
        <v>684502</v>
      </c>
      <c r="F426" s="186">
        <v>907032</v>
      </c>
      <c r="G426" s="186">
        <v>0</v>
      </c>
      <c r="H426" s="187">
        <v>907032</v>
      </c>
      <c r="I426" s="272"/>
      <c r="J426" s="272"/>
      <c r="M426" s="334"/>
      <c r="N426" s="334"/>
      <c r="O426" s="334"/>
      <c r="P426" s="334"/>
      <c r="Q426" s="334"/>
    </row>
    <row r="427" spans="1:17">
      <c r="A427" s="255" t="s">
        <v>188</v>
      </c>
      <c r="B427" s="256" t="s">
        <v>189</v>
      </c>
      <c r="C427" s="257">
        <v>45891000</v>
      </c>
      <c r="D427" s="257">
        <v>0</v>
      </c>
      <c r="E427" s="257">
        <v>0</v>
      </c>
      <c r="F427" s="257">
        <v>45891000</v>
      </c>
      <c r="G427" s="257">
        <v>0</v>
      </c>
      <c r="H427" s="258">
        <v>45891000</v>
      </c>
      <c r="I427" s="272"/>
      <c r="J427" s="272"/>
      <c r="M427" s="334"/>
      <c r="N427" s="334"/>
      <c r="O427" s="334"/>
      <c r="P427" s="334"/>
      <c r="Q427" s="334"/>
    </row>
    <row r="428" spans="1:17">
      <c r="A428" s="196" t="s">
        <v>810</v>
      </c>
      <c r="B428" s="197" t="s">
        <v>457</v>
      </c>
      <c r="C428" s="188">
        <v>45623000</v>
      </c>
      <c r="D428" s="188">
        <v>0</v>
      </c>
      <c r="E428" s="188">
        <v>0</v>
      </c>
      <c r="F428" s="188">
        <v>45623000</v>
      </c>
      <c r="G428" s="188">
        <v>0</v>
      </c>
      <c r="H428" s="189">
        <v>45623000</v>
      </c>
      <c r="I428" s="272"/>
      <c r="J428" s="272"/>
      <c r="M428" s="334"/>
      <c r="N428" s="334"/>
      <c r="O428" s="334"/>
      <c r="P428" s="334"/>
      <c r="Q428" s="334"/>
    </row>
    <row r="429" spans="1:17">
      <c r="A429" s="200" t="s">
        <v>811</v>
      </c>
      <c r="B429" s="201" t="s">
        <v>457</v>
      </c>
      <c r="C429" s="186">
        <v>45623000</v>
      </c>
      <c r="D429" s="186">
        <v>0</v>
      </c>
      <c r="E429" s="186">
        <v>0</v>
      </c>
      <c r="F429" s="186">
        <v>45623000</v>
      </c>
      <c r="G429" s="186">
        <v>0</v>
      </c>
      <c r="H429" s="187">
        <v>45623000</v>
      </c>
      <c r="I429" s="272"/>
      <c r="J429" s="272"/>
      <c r="M429" s="334"/>
      <c r="N429" s="334"/>
      <c r="O429" s="334"/>
      <c r="P429" s="334"/>
      <c r="Q429" s="334"/>
    </row>
    <row r="430" spans="1:17">
      <c r="A430" s="196" t="s">
        <v>812</v>
      </c>
      <c r="B430" s="197" t="s">
        <v>463</v>
      </c>
      <c r="C430" s="188">
        <v>268000</v>
      </c>
      <c r="D430" s="188">
        <v>0</v>
      </c>
      <c r="E430" s="188">
        <v>0</v>
      </c>
      <c r="F430" s="188">
        <v>268000</v>
      </c>
      <c r="G430" s="188">
        <v>0</v>
      </c>
      <c r="H430" s="189">
        <v>268000</v>
      </c>
      <c r="I430" s="272"/>
      <c r="J430" s="272"/>
      <c r="M430" s="334"/>
      <c r="N430" s="334"/>
      <c r="O430" s="334"/>
      <c r="P430" s="334"/>
      <c r="Q430" s="334"/>
    </row>
    <row r="431" spans="1:17">
      <c r="A431" s="200" t="s">
        <v>813</v>
      </c>
      <c r="B431" s="201" t="s">
        <v>463</v>
      </c>
      <c r="C431" s="186">
        <v>268000</v>
      </c>
      <c r="D431" s="186">
        <v>0</v>
      </c>
      <c r="E431" s="186">
        <v>0</v>
      </c>
      <c r="F431" s="186">
        <v>268000</v>
      </c>
      <c r="G431" s="186">
        <v>0</v>
      </c>
      <c r="H431" s="187">
        <v>268000</v>
      </c>
      <c r="I431" s="272"/>
      <c r="J431" s="272"/>
      <c r="M431" s="334"/>
      <c r="N431" s="334"/>
      <c r="O431" s="334"/>
      <c r="P431" s="334"/>
      <c r="Q431" s="334"/>
    </row>
    <row r="432" spans="1:17" ht="25.5">
      <c r="A432" s="179" t="s">
        <v>190</v>
      </c>
      <c r="B432" s="177" t="s">
        <v>191</v>
      </c>
      <c r="C432" s="190">
        <v>8334722501.7700005</v>
      </c>
      <c r="D432" s="190">
        <v>94677037.640000001</v>
      </c>
      <c r="E432" s="190">
        <v>877057</v>
      </c>
      <c r="F432" s="190">
        <v>8428522482.4099998</v>
      </c>
      <c r="G432" s="190">
        <v>0</v>
      </c>
      <c r="H432" s="191">
        <v>8428522482.4099998</v>
      </c>
      <c r="I432" s="272"/>
      <c r="J432" s="272"/>
      <c r="M432" s="334"/>
      <c r="N432" s="334"/>
      <c r="O432" s="334"/>
      <c r="P432" s="334"/>
      <c r="Q432" s="334"/>
    </row>
    <row r="433" spans="1:17">
      <c r="A433" s="255" t="s">
        <v>194</v>
      </c>
      <c r="B433" s="256" t="s">
        <v>195</v>
      </c>
      <c r="C433" s="257">
        <v>205148360.41999999</v>
      </c>
      <c r="D433" s="257">
        <v>29190613.640000001</v>
      </c>
      <c r="E433" s="257">
        <v>0</v>
      </c>
      <c r="F433" s="257">
        <v>234338974.06</v>
      </c>
      <c r="G433" s="257">
        <v>0</v>
      </c>
      <c r="H433" s="258">
        <v>234338974.06</v>
      </c>
      <c r="I433" s="272"/>
      <c r="J433" s="272"/>
      <c r="M433" s="334"/>
      <c r="N433" s="334"/>
      <c r="O433" s="334"/>
      <c r="P433" s="334"/>
      <c r="Q433" s="334"/>
    </row>
    <row r="434" spans="1:17">
      <c r="A434" s="196" t="s">
        <v>732</v>
      </c>
      <c r="B434" s="197" t="s">
        <v>257</v>
      </c>
      <c r="C434" s="188">
        <v>54031247.399999999</v>
      </c>
      <c r="D434" s="188">
        <v>7718750</v>
      </c>
      <c r="E434" s="188">
        <v>0</v>
      </c>
      <c r="F434" s="188">
        <v>61749997.399999999</v>
      </c>
      <c r="G434" s="188">
        <v>0</v>
      </c>
      <c r="H434" s="189">
        <v>61749997.399999999</v>
      </c>
      <c r="I434" s="272"/>
      <c r="J434" s="272"/>
      <c r="M434" s="334"/>
      <c r="N434" s="334"/>
      <c r="O434" s="334"/>
      <c r="P434" s="334"/>
      <c r="Q434" s="334"/>
    </row>
    <row r="435" spans="1:17">
      <c r="A435" s="200" t="s">
        <v>733</v>
      </c>
      <c r="B435" s="201" t="s">
        <v>280</v>
      </c>
      <c r="C435" s="186">
        <v>50130205.049999997</v>
      </c>
      <c r="D435" s="186">
        <v>7161458</v>
      </c>
      <c r="E435" s="186">
        <v>0</v>
      </c>
      <c r="F435" s="186">
        <v>57291663.049999997</v>
      </c>
      <c r="G435" s="186">
        <v>0</v>
      </c>
      <c r="H435" s="187">
        <v>57291663.049999997</v>
      </c>
      <c r="I435" s="272"/>
      <c r="J435" s="272"/>
      <c r="M435" s="334"/>
      <c r="N435" s="334"/>
      <c r="O435" s="334"/>
      <c r="P435" s="334"/>
      <c r="Q435" s="334"/>
    </row>
    <row r="436" spans="1:17">
      <c r="A436" s="200" t="s">
        <v>734</v>
      </c>
      <c r="B436" s="201" t="s">
        <v>283</v>
      </c>
      <c r="C436" s="186">
        <v>3390625</v>
      </c>
      <c r="D436" s="186">
        <v>484375</v>
      </c>
      <c r="E436" s="186">
        <v>0</v>
      </c>
      <c r="F436" s="186">
        <v>3875000</v>
      </c>
      <c r="G436" s="186">
        <v>0</v>
      </c>
      <c r="H436" s="187">
        <v>3875000</v>
      </c>
      <c r="I436" s="272"/>
      <c r="J436" s="272"/>
      <c r="M436" s="334"/>
      <c r="N436" s="334"/>
      <c r="O436" s="334"/>
      <c r="P436" s="334"/>
      <c r="Q436" s="334"/>
    </row>
    <row r="437" spans="1:17">
      <c r="A437" s="200" t="s">
        <v>735</v>
      </c>
      <c r="B437" s="201" t="s">
        <v>286</v>
      </c>
      <c r="C437" s="186">
        <v>510417.35</v>
      </c>
      <c r="D437" s="186">
        <v>72917</v>
      </c>
      <c r="E437" s="186">
        <v>0</v>
      </c>
      <c r="F437" s="186">
        <v>583334.35</v>
      </c>
      <c r="G437" s="186">
        <v>0</v>
      </c>
      <c r="H437" s="187">
        <v>583334.35</v>
      </c>
      <c r="I437" s="272"/>
      <c r="J437" s="272"/>
      <c r="M437" s="334"/>
      <c r="N437" s="334"/>
      <c r="O437" s="334"/>
      <c r="P437" s="334"/>
      <c r="Q437" s="334"/>
    </row>
    <row r="438" spans="1:17">
      <c r="A438" s="196" t="s">
        <v>736</v>
      </c>
      <c r="B438" s="197" t="s">
        <v>260</v>
      </c>
      <c r="C438" s="188">
        <v>28182753.59</v>
      </c>
      <c r="D438" s="188">
        <v>3871408</v>
      </c>
      <c r="E438" s="188">
        <v>0</v>
      </c>
      <c r="F438" s="188">
        <v>32054161.59</v>
      </c>
      <c r="G438" s="188">
        <v>0</v>
      </c>
      <c r="H438" s="189">
        <v>32054161.59</v>
      </c>
      <c r="I438" s="272"/>
      <c r="J438" s="272"/>
      <c r="M438" s="334"/>
      <c r="N438" s="334"/>
      <c r="O438" s="334"/>
      <c r="P438" s="334"/>
      <c r="Q438" s="334"/>
    </row>
    <row r="439" spans="1:17">
      <c r="A439" s="200" t="s">
        <v>737</v>
      </c>
      <c r="B439" s="201" t="s">
        <v>262</v>
      </c>
      <c r="C439" s="186">
        <v>18514767.43</v>
      </c>
      <c r="D439" s="186">
        <v>2583087</v>
      </c>
      <c r="E439" s="186">
        <v>0</v>
      </c>
      <c r="F439" s="186">
        <v>21097854.43</v>
      </c>
      <c r="G439" s="186">
        <v>0</v>
      </c>
      <c r="H439" s="187">
        <v>21097854.43</v>
      </c>
      <c r="I439" s="272"/>
      <c r="J439" s="272"/>
      <c r="M439" s="334"/>
      <c r="N439" s="334"/>
      <c r="O439" s="334"/>
      <c r="P439" s="334"/>
      <c r="Q439" s="334"/>
    </row>
    <row r="440" spans="1:17">
      <c r="A440" s="200" t="s">
        <v>738</v>
      </c>
      <c r="B440" s="201" t="s">
        <v>264</v>
      </c>
      <c r="C440" s="186">
        <v>9667986.1600000001</v>
      </c>
      <c r="D440" s="186">
        <v>1288321</v>
      </c>
      <c r="E440" s="186">
        <v>0</v>
      </c>
      <c r="F440" s="186">
        <v>10956307.16</v>
      </c>
      <c r="G440" s="186">
        <v>0</v>
      </c>
      <c r="H440" s="187">
        <v>10956307.16</v>
      </c>
      <c r="I440" s="272"/>
      <c r="J440" s="272"/>
      <c r="M440" s="334"/>
      <c r="N440" s="334"/>
      <c r="O440" s="334"/>
      <c r="P440" s="334"/>
      <c r="Q440" s="334"/>
    </row>
    <row r="441" spans="1:17">
      <c r="A441" s="196" t="s">
        <v>739</v>
      </c>
      <c r="B441" s="197" t="s">
        <v>266</v>
      </c>
      <c r="C441" s="188">
        <v>108812795.23</v>
      </c>
      <c r="D441" s="188">
        <v>15583089.640000001</v>
      </c>
      <c r="E441" s="188">
        <v>0</v>
      </c>
      <c r="F441" s="188">
        <v>124395884.87</v>
      </c>
      <c r="G441" s="188">
        <v>0</v>
      </c>
      <c r="H441" s="189">
        <v>124395884.87</v>
      </c>
      <c r="I441" s="272"/>
      <c r="J441" s="272"/>
      <c r="M441" s="334"/>
      <c r="N441" s="334"/>
      <c r="O441" s="334"/>
      <c r="P441" s="334"/>
      <c r="Q441" s="334"/>
    </row>
    <row r="442" spans="1:17">
      <c r="A442" s="200" t="s">
        <v>740</v>
      </c>
      <c r="B442" s="201" t="s">
        <v>268</v>
      </c>
      <c r="C442" s="186">
        <v>37844117.399999999</v>
      </c>
      <c r="D442" s="186">
        <v>3530396</v>
      </c>
      <c r="E442" s="186">
        <v>0</v>
      </c>
      <c r="F442" s="186">
        <v>41374513.399999999</v>
      </c>
      <c r="G442" s="186">
        <v>0</v>
      </c>
      <c r="H442" s="187">
        <v>41374513.399999999</v>
      </c>
      <c r="I442" s="272"/>
      <c r="J442" s="272"/>
      <c r="M442" s="334"/>
      <c r="N442" s="334"/>
      <c r="O442" s="334"/>
      <c r="P442" s="334"/>
      <c r="Q442" s="334"/>
    </row>
    <row r="443" spans="1:17">
      <c r="A443" s="200" t="s">
        <v>741</v>
      </c>
      <c r="B443" s="201" t="s">
        <v>270</v>
      </c>
      <c r="C443" s="186">
        <v>70968677.829999998</v>
      </c>
      <c r="D443" s="186">
        <v>12052693.640000001</v>
      </c>
      <c r="E443" s="186">
        <v>0</v>
      </c>
      <c r="F443" s="186">
        <v>83021371.469999999</v>
      </c>
      <c r="G443" s="186">
        <v>0</v>
      </c>
      <c r="H443" s="187">
        <v>83021371.469999999</v>
      </c>
      <c r="I443" s="272"/>
      <c r="J443" s="272"/>
      <c r="M443" s="334"/>
      <c r="N443" s="334"/>
      <c r="O443" s="334"/>
      <c r="P443" s="334"/>
      <c r="Q443" s="334"/>
    </row>
    <row r="444" spans="1:17">
      <c r="A444" s="196" t="s">
        <v>742</v>
      </c>
      <c r="B444" s="197" t="s">
        <v>312</v>
      </c>
      <c r="C444" s="188">
        <v>14121564.199999999</v>
      </c>
      <c r="D444" s="188">
        <v>2017366</v>
      </c>
      <c r="E444" s="188">
        <v>0</v>
      </c>
      <c r="F444" s="188">
        <v>16138930.199999999</v>
      </c>
      <c r="G444" s="188">
        <v>0</v>
      </c>
      <c r="H444" s="189">
        <v>16138930.199999999</v>
      </c>
      <c r="I444" s="272"/>
      <c r="J444" s="272"/>
      <c r="M444" s="334"/>
      <c r="N444" s="334"/>
      <c r="O444" s="334"/>
      <c r="P444" s="334"/>
      <c r="Q444" s="334"/>
    </row>
    <row r="445" spans="1:17">
      <c r="A445" s="200" t="s">
        <v>743</v>
      </c>
      <c r="B445" s="201" t="s">
        <v>297</v>
      </c>
      <c r="C445" s="186">
        <v>14121564.199999999</v>
      </c>
      <c r="D445" s="186">
        <v>2017366</v>
      </c>
      <c r="E445" s="186">
        <v>0</v>
      </c>
      <c r="F445" s="186">
        <v>16138930.199999999</v>
      </c>
      <c r="G445" s="186">
        <v>0</v>
      </c>
      <c r="H445" s="187">
        <v>16138930.199999999</v>
      </c>
      <c r="I445" s="272"/>
      <c r="J445" s="272"/>
      <c r="M445" s="334"/>
      <c r="N445" s="334"/>
      <c r="O445" s="334"/>
      <c r="P445" s="334"/>
      <c r="Q445" s="334"/>
    </row>
    <row r="446" spans="1:17">
      <c r="A446" s="255" t="s">
        <v>196</v>
      </c>
      <c r="B446" s="256" t="s">
        <v>197</v>
      </c>
      <c r="C446" s="257">
        <v>5598292.3499999996</v>
      </c>
      <c r="D446" s="257">
        <v>0</v>
      </c>
      <c r="E446" s="257">
        <v>0</v>
      </c>
      <c r="F446" s="257">
        <v>5598292.3499999996</v>
      </c>
      <c r="G446" s="257">
        <v>0</v>
      </c>
      <c r="H446" s="258">
        <v>5598292.3499999996</v>
      </c>
      <c r="I446" s="272"/>
      <c r="J446" s="272"/>
      <c r="M446" s="334"/>
      <c r="N446" s="334"/>
      <c r="O446" s="334"/>
      <c r="P446" s="334"/>
      <c r="Q446" s="334"/>
    </row>
    <row r="447" spans="1:17">
      <c r="A447" s="196" t="s">
        <v>744</v>
      </c>
      <c r="B447" s="197" t="s">
        <v>353</v>
      </c>
      <c r="C447" s="188">
        <v>5598292.3499999996</v>
      </c>
      <c r="D447" s="188">
        <v>0</v>
      </c>
      <c r="E447" s="188">
        <v>0</v>
      </c>
      <c r="F447" s="188">
        <v>5598292.3499999996</v>
      </c>
      <c r="G447" s="188">
        <v>0</v>
      </c>
      <c r="H447" s="189">
        <v>5598292.3499999996</v>
      </c>
      <c r="I447" s="272"/>
      <c r="J447" s="272"/>
      <c r="M447" s="334"/>
      <c r="N447" s="334"/>
      <c r="O447" s="334"/>
      <c r="P447" s="334"/>
      <c r="Q447" s="334"/>
    </row>
    <row r="448" spans="1:17">
      <c r="A448" s="200" t="s">
        <v>745</v>
      </c>
      <c r="B448" s="201" t="s">
        <v>353</v>
      </c>
      <c r="C448" s="186">
        <v>5598292.3499999996</v>
      </c>
      <c r="D448" s="186">
        <v>0</v>
      </c>
      <c r="E448" s="186">
        <v>0</v>
      </c>
      <c r="F448" s="186">
        <v>5598292.3499999996</v>
      </c>
      <c r="G448" s="186">
        <v>0</v>
      </c>
      <c r="H448" s="187">
        <v>5598292.3499999996</v>
      </c>
      <c r="I448" s="272"/>
      <c r="J448" s="272"/>
      <c r="M448" s="334"/>
      <c r="N448" s="334"/>
      <c r="O448" s="334"/>
      <c r="P448" s="334"/>
      <c r="Q448" s="334"/>
    </row>
    <row r="449" spans="1:17">
      <c r="A449" s="255" t="s">
        <v>198</v>
      </c>
      <c r="B449" s="256" t="s">
        <v>199</v>
      </c>
      <c r="C449" s="257">
        <v>8123975849</v>
      </c>
      <c r="D449" s="257">
        <v>65486424</v>
      </c>
      <c r="E449" s="257">
        <v>877057</v>
      </c>
      <c r="F449" s="257">
        <v>8188585216</v>
      </c>
      <c r="G449" s="257">
        <v>0</v>
      </c>
      <c r="H449" s="258">
        <v>8188585216</v>
      </c>
      <c r="I449" s="272"/>
      <c r="J449" s="272"/>
      <c r="M449" s="334"/>
      <c r="N449" s="334"/>
      <c r="O449" s="334"/>
      <c r="P449" s="334"/>
      <c r="Q449" s="334"/>
    </row>
    <row r="450" spans="1:17">
      <c r="A450" s="196" t="s">
        <v>746</v>
      </c>
      <c r="B450" s="197" t="s">
        <v>565</v>
      </c>
      <c r="C450" s="188">
        <v>8123975849</v>
      </c>
      <c r="D450" s="188">
        <v>65486424</v>
      </c>
      <c r="E450" s="188">
        <v>877057</v>
      </c>
      <c r="F450" s="188">
        <v>8188585216</v>
      </c>
      <c r="G450" s="188">
        <v>0</v>
      </c>
      <c r="H450" s="189">
        <v>8188585216</v>
      </c>
      <c r="I450" s="272"/>
      <c r="J450" s="272"/>
      <c r="M450" s="334"/>
      <c r="N450" s="334"/>
      <c r="O450" s="334"/>
      <c r="P450" s="334"/>
      <c r="Q450" s="334"/>
    </row>
    <row r="451" spans="1:17">
      <c r="A451" s="200" t="s">
        <v>747</v>
      </c>
      <c r="B451" s="201" t="s">
        <v>565</v>
      </c>
      <c r="C451" s="186">
        <v>8123975849</v>
      </c>
      <c r="D451" s="186">
        <v>65486424</v>
      </c>
      <c r="E451" s="186">
        <v>877057</v>
      </c>
      <c r="F451" s="186">
        <v>8188585216</v>
      </c>
      <c r="G451" s="186">
        <v>0</v>
      </c>
      <c r="H451" s="187">
        <v>8188585216</v>
      </c>
      <c r="I451" s="272"/>
      <c r="J451" s="272"/>
      <c r="M451" s="334"/>
      <c r="N451" s="334"/>
      <c r="O451" s="334"/>
      <c r="P451" s="334"/>
      <c r="Q451" s="334"/>
    </row>
    <row r="452" spans="1:17">
      <c r="A452" s="179" t="s">
        <v>200</v>
      </c>
      <c r="B452" s="177" t="s">
        <v>202</v>
      </c>
      <c r="C452" s="190">
        <v>12881874</v>
      </c>
      <c r="D452" s="190">
        <v>8032000.0199999996</v>
      </c>
      <c r="E452" s="190">
        <v>0</v>
      </c>
      <c r="F452" s="190">
        <v>20913874.02</v>
      </c>
      <c r="G452" s="190">
        <v>0</v>
      </c>
      <c r="H452" s="191">
        <v>20913874.02</v>
      </c>
      <c r="I452" s="272"/>
      <c r="J452" s="272"/>
      <c r="M452" s="334"/>
      <c r="N452" s="334"/>
      <c r="O452" s="334"/>
      <c r="P452" s="334"/>
      <c r="Q452" s="334"/>
    </row>
    <row r="453" spans="1:17">
      <c r="A453" s="255" t="s">
        <v>201</v>
      </c>
      <c r="B453" s="256" t="s">
        <v>167</v>
      </c>
      <c r="C453" s="257">
        <v>1383340</v>
      </c>
      <c r="D453" s="257">
        <v>0</v>
      </c>
      <c r="E453" s="257">
        <v>0</v>
      </c>
      <c r="F453" s="257">
        <v>1383340</v>
      </c>
      <c r="G453" s="257">
        <v>0</v>
      </c>
      <c r="H453" s="258">
        <v>1383340</v>
      </c>
      <c r="I453" s="272"/>
      <c r="J453" s="272"/>
      <c r="M453" s="334"/>
      <c r="N453" s="334"/>
      <c r="O453" s="334"/>
      <c r="P453" s="334"/>
      <c r="Q453" s="334"/>
    </row>
    <row r="454" spans="1:17">
      <c r="A454" s="196" t="s">
        <v>814</v>
      </c>
      <c r="B454" s="197" t="s">
        <v>815</v>
      </c>
      <c r="C454" s="188">
        <v>1383340</v>
      </c>
      <c r="D454" s="188">
        <v>0</v>
      </c>
      <c r="E454" s="188">
        <v>0</v>
      </c>
      <c r="F454" s="188">
        <v>1383340</v>
      </c>
      <c r="G454" s="188">
        <v>0</v>
      </c>
      <c r="H454" s="189">
        <v>1383340</v>
      </c>
      <c r="I454" s="272"/>
      <c r="J454" s="272"/>
      <c r="M454" s="334"/>
      <c r="N454" s="334"/>
      <c r="O454" s="334"/>
      <c r="P454" s="334"/>
      <c r="Q454" s="334"/>
    </row>
    <row r="455" spans="1:17">
      <c r="A455" s="200" t="s">
        <v>816</v>
      </c>
      <c r="B455" s="201" t="s">
        <v>645</v>
      </c>
      <c r="C455" s="186">
        <v>1383340</v>
      </c>
      <c r="D455" s="186">
        <v>0</v>
      </c>
      <c r="E455" s="186">
        <v>0</v>
      </c>
      <c r="F455" s="186">
        <v>1383340</v>
      </c>
      <c r="G455" s="186">
        <v>0</v>
      </c>
      <c r="H455" s="187">
        <v>1383340</v>
      </c>
      <c r="I455" s="272"/>
      <c r="J455" s="272"/>
      <c r="M455" s="334"/>
      <c r="N455" s="334"/>
      <c r="O455" s="334"/>
      <c r="P455" s="334"/>
      <c r="Q455" s="334"/>
    </row>
    <row r="456" spans="1:17">
      <c r="A456" s="255" t="s">
        <v>203</v>
      </c>
      <c r="B456" s="256" t="s">
        <v>204</v>
      </c>
      <c r="C456" s="257">
        <v>733</v>
      </c>
      <c r="D456" s="257">
        <v>0.02</v>
      </c>
      <c r="E456" s="257">
        <v>0</v>
      </c>
      <c r="F456" s="257">
        <v>733.02</v>
      </c>
      <c r="G456" s="257">
        <v>0</v>
      </c>
      <c r="H456" s="258">
        <v>733.02</v>
      </c>
      <c r="I456" s="272"/>
      <c r="J456" s="272"/>
      <c r="M456" s="334"/>
      <c r="N456" s="334"/>
      <c r="O456" s="334"/>
      <c r="P456" s="334"/>
      <c r="Q456" s="334"/>
    </row>
    <row r="457" spans="1:17">
      <c r="A457" s="196" t="s">
        <v>748</v>
      </c>
      <c r="B457" s="197" t="s">
        <v>749</v>
      </c>
      <c r="C457" s="188">
        <v>733</v>
      </c>
      <c r="D457" s="188">
        <v>0.02</v>
      </c>
      <c r="E457" s="188">
        <v>0</v>
      </c>
      <c r="F457" s="188">
        <v>733.02</v>
      </c>
      <c r="G457" s="188">
        <v>0</v>
      </c>
      <c r="H457" s="189">
        <v>733.02</v>
      </c>
      <c r="I457" s="272"/>
      <c r="J457" s="272"/>
      <c r="M457" s="334"/>
      <c r="N457" s="334"/>
      <c r="O457" s="334"/>
      <c r="P457" s="334"/>
      <c r="Q457" s="334"/>
    </row>
    <row r="458" spans="1:17">
      <c r="A458" s="200" t="s">
        <v>750</v>
      </c>
      <c r="B458" s="201" t="s">
        <v>641</v>
      </c>
      <c r="C458" s="186">
        <v>733</v>
      </c>
      <c r="D458" s="186">
        <v>0.02</v>
      </c>
      <c r="E458" s="186">
        <v>0</v>
      </c>
      <c r="F458" s="186">
        <v>733.02</v>
      </c>
      <c r="G458" s="186">
        <v>0</v>
      </c>
      <c r="H458" s="187">
        <v>733.02</v>
      </c>
      <c r="I458" s="272"/>
      <c r="J458" s="272"/>
      <c r="M458" s="334"/>
      <c r="N458" s="334"/>
      <c r="O458" s="334"/>
      <c r="P458" s="334"/>
      <c r="Q458" s="334"/>
    </row>
    <row r="459" spans="1:17">
      <c r="A459" s="255" t="s">
        <v>205</v>
      </c>
      <c r="B459" s="256" t="s">
        <v>751</v>
      </c>
      <c r="C459" s="257">
        <v>11497801</v>
      </c>
      <c r="D459" s="257">
        <v>8032000</v>
      </c>
      <c r="E459" s="257">
        <v>0</v>
      </c>
      <c r="F459" s="257">
        <v>19529801</v>
      </c>
      <c r="G459" s="257">
        <v>0</v>
      </c>
      <c r="H459" s="258">
        <v>19529801</v>
      </c>
      <c r="I459" s="272"/>
      <c r="J459" s="272"/>
      <c r="M459" s="334"/>
      <c r="N459" s="334"/>
      <c r="O459" s="334"/>
      <c r="P459" s="334"/>
      <c r="Q459" s="334"/>
    </row>
    <row r="460" spans="1:17">
      <c r="A460" s="196" t="s">
        <v>752</v>
      </c>
      <c r="B460" s="197" t="s">
        <v>244</v>
      </c>
      <c r="C460" s="188">
        <v>11497801</v>
      </c>
      <c r="D460" s="188">
        <v>8032000</v>
      </c>
      <c r="E460" s="188">
        <v>0</v>
      </c>
      <c r="F460" s="188">
        <v>19529801</v>
      </c>
      <c r="G460" s="188">
        <v>0</v>
      </c>
      <c r="H460" s="189">
        <v>19529801</v>
      </c>
      <c r="I460" s="272"/>
      <c r="J460" s="272"/>
      <c r="M460" s="334"/>
      <c r="N460" s="334"/>
      <c r="O460" s="334"/>
      <c r="P460" s="334"/>
      <c r="Q460" s="334"/>
    </row>
    <row r="461" spans="1:17">
      <c r="A461" s="200" t="s">
        <v>753</v>
      </c>
      <c r="B461" s="201" t="s">
        <v>244</v>
      </c>
      <c r="C461" s="186">
        <v>11497801</v>
      </c>
      <c r="D461" s="186">
        <v>8032000</v>
      </c>
      <c r="E461" s="186">
        <v>0</v>
      </c>
      <c r="F461" s="186">
        <v>19529801</v>
      </c>
      <c r="G461" s="186">
        <v>0</v>
      </c>
      <c r="H461" s="187">
        <v>19529801</v>
      </c>
      <c r="I461" s="272"/>
      <c r="J461" s="272"/>
      <c r="M461" s="334"/>
      <c r="N461" s="334"/>
      <c r="O461" s="334"/>
      <c r="P461" s="334"/>
      <c r="Q461" s="334"/>
    </row>
    <row r="462" spans="1:17">
      <c r="A462" s="247" t="s">
        <v>106</v>
      </c>
      <c r="B462" s="248" t="s">
        <v>107</v>
      </c>
      <c r="C462" s="249">
        <v>0</v>
      </c>
      <c r="D462" s="249">
        <v>7274460127</v>
      </c>
      <c r="E462" s="249">
        <v>7274460127</v>
      </c>
      <c r="F462" s="249">
        <v>0</v>
      </c>
      <c r="G462" s="249">
        <v>0</v>
      </c>
      <c r="H462" s="250">
        <v>0</v>
      </c>
      <c r="I462" s="272"/>
      <c r="J462" s="272"/>
      <c r="M462" s="334"/>
      <c r="N462" s="334"/>
      <c r="O462" s="334"/>
      <c r="P462" s="334"/>
      <c r="Q462" s="334"/>
    </row>
    <row r="463" spans="1:17">
      <c r="A463" s="179" t="s">
        <v>110</v>
      </c>
      <c r="B463" s="177" t="s">
        <v>111</v>
      </c>
      <c r="C463" s="190">
        <v>347088385</v>
      </c>
      <c r="D463" s="190">
        <v>0</v>
      </c>
      <c r="E463" s="190">
        <v>0</v>
      </c>
      <c r="F463" s="190">
        <v>347088385</v>
      </c>
      <c r="G463" s="190">
        <v>0</v>
      </c>
      <c r="H463" s="191">
        <v>347088385</v>
      </c>
      <c r="I463" s="272"/>
      <c r="J463" s="272"/>
      <c r="M463" s="334"/>
      <c r="N463" s="334"/>
      <c r="O463" s="334"/>
      <c r="P463" s="334"/>
      <c r="Q463" s="334"/>
    </row>
    <row r="464" spans="1:17">
      <c r="A464" s="255" t="s">
        <v>114</v>
      </c>
      <c r="B464" s="256" t="s">
        <v>115</v>
      </c>
      <c r="C464" s="257">
        <v>347088385</v>
      </c>
      <c r="D464" s="257">
        <v>0</v>
      </c>
      <c r="E464" s="257">
        <v>0</v>
      </c>
      <c r="F464" s="257">
        <v>347088385</v>
      </c>
      <c r="G464" s="257">
        <v>0</v>
      </c>
      <c r="H464" s="258">
        <v>347088385</v>
      </c>
      <c r="I464" s="272"/>
      <c r="J464" s="272"/>
      <c r="M464" s="334"/>
      <c r="N464" s="334"/>
      <c r="O464" s="334"/>
      <c r="P464" s="334"/>
      <c r="Q464" s="334"/>
    </row>
    <row r="465" spans="1:17">
      <c r="A465" s="196" t="s">
        <v>754</v>
      </c>
      <c r="B465" s="197" t="s">
        <v>755</v>
      </c>
      <c r="C465" s="188">
        <v>347088385</v>
      </c>
      <c r="D465" s="188">
        <v>0</v>
      </c>
      <c r="E465" s="188">
        <v>0</v>
      </c>
      <c r="F465" s="188">
        <v>347088385</v>
      </c>
      <c r="G465" s="188">
        <v>0</v>
      </c>
      <c r="H465" s="189">
        <v>347088385</v>
      </c>
      <c r="I465" s="272"/>
      <c r="J465" s="272"/>
      <c r="M465" s="334"/>
      <c r="N465" s="334"/>
      <c r="O465" s="334"/>
      <c r="P465" s="334"/>
      <c r="Q465" s="334"/>
    </row>
    <row r="466" spans="1:17">
      <c r="A466" s="200" t="s">
        <v>756</v>
      </c>
      <c r="B466" s="201" t="s">
        <v>755</v>
      </c>
      <c r="C466" s="186">
        <v>347088385</v>
      </c>
      <c r="D466" s="186">
        <v>0</v>
      </c>
      <c r="E466" s="186">
        <v>0</v>
      </c>
      <c r="F466" s="186">
        <v>347088385</v>
      </c>
      <c r="G466" s="186">
        <v>0</v>
      </c>
      <c r="H466" s="187">
        <v>347088385</v>
      </c>
      <c r="I466" s="272"/>
      <c r="J466" s="272"/>
      <c r="M466" s="334"/>
      <c r="N466" s="334"/>
      <c r="O466" s="334"/>
      <c r="P466" s="334"/>
      <c r="Q466" s="334"/>
    </row>
    <row r="467" spans="1:17">
      <c r="A467" s="196" t="s">
        <v>757</v>
      </c>
      <c r="B467" s="197" t="s">
        <v>758</v>
      </c>
      <c r="C467" s="188">
        <v>0</v>
      </c>
      <c r="D467" s="188">
        <v>0</v>
      </c>
      <c r="E467" s="188">
        <v>0</v>
      </c>
      <c r="F467" s="188">
        <v>0</v>
      </c>
      <c r="G467" s="188">
        <v>0</v>
      </c>
      <c r="H467" s="189">
        <v>0</v>
      </c>
      <c r="I467" s="272"/>
      <c r="J467" s="272"/>
      <c r="M467" s="334"/>
      <c r="N467" s="334"/>
      <c r="O467" s="334"/>
      <c r="P467" s="334"/>
      <c r="Q467" s="334"/>
    </row>
    <row r="468" spans="1:17">
      <c r="A468" s="200" t="s">
        <v>759</v>
      </c>
      <c r="B468" s="201" t="s">
        <v>758</v>
      </c>
      <c r="C468" s="186">
        <v>0</v>
      </c>
      <c r="D468" s="186">
        <v>0</v>
      </c>
      <c r="E468" s="186">
        <v>0</v>
      </c>
      <c r="F468" s="186">
        <v>0</v>
      </c>
      <c r="G468" s="186">
        <v>0</v>
      </c>
      <c r="H468" s="187">
        <v>0</v>
      </c>
      <c r="I468" s="272"/>
      <c r="J468" s="272"/>
      <c r="M468" s="334"/>
      <c r="N468" s="334"/>
      <c r="O468" s="334"/>
      <c r="P468" s="334"/>
      <c r="Q468" s="334"/>
    </row>
    <row r="469" spans="1:17">
      <c r="A469" s="179" t="s">
        <v>118</v>
      </c>
      <c r="B469" s="177" t="s">
        <v>119</v>
      </c>
      <c r="C469" s="190">
        <v>356842527.89999998</v>
      </c>
      <c r="D469" s="190">
        <v>7104486617</v>
      </c>
      <c r="E469" s="190">
        <v>169973510</v>
      </c>
      <c r="F469" s="190">
        <v>7291355634.8999996</v>
      </c>
      <c r="G469" s="190">
        <v>0</v>
      </c>
      <c r="H469" s="191">
        <v>7291355634.8999996</v>
      </c>
      <c r="I469" s="272"/>
      <c r="J469" s="272"/>
      <c r="M469" s="334"/>
      <c r="N469" s="334"/>
      <c r="O469" s="334"/>
      <c r="P469" s="334"/>
      <c r="Q469" s="334"/>
    </row>
    <row r="470" spans="1:17">
      <c r="A470" s="255" t="s">
        <v>122</v>
      </c>
      <c r="B470" s="256" t="s">
        <v>123</v>
      </c>
      <c r="C470" s="257">
        <v>35025440</v>
      </c>
      <c r="D470" s="257">
        <v>88533224</v>
      </c>
      <c r="E470" s="257">
        <v>82733065</v>
      </c>
      <c r="F470" s="257">
        <v>40825599</v>
      </c>
      <c r="G470" s="257">
        <v>0</v>
      </c>
      <c r="H470" s="258">
        <v>40825599</v>
      </c>
      <c r="I470" s="272"/>
      <c r="J470" s="272"/>
      <c r="M470" s="334"/>
      <c r="N470" s="334"/>
      <c r="O470" s="334"/>
      <c r="P470" s="334"/>
      <c r="Q470" s="334"/>
    </row>
    <row r="471" spans="1:17">
      <c r="A471" s="196" t="s">
        <v>760</v>
      </c>
      <c r="B471" s="197" t="s">
        <v>598</v>
      </c>
      <c r="C471" s="188">
        <v>35025440</v>
      </c>
      <c r="D471" s="188">
        <v>88533224</v>
      </c>
      <c r="E471" s="188">
        <v>82733065</v>
      </c>
      <c r="F471" s="188">
        <v>40825599</v>
      </c>
      <c r="G471" s="188">
        <v>0</v>
      </c>
      <c r="H471" s="189">
        <v>40825599</v>
      </c>
      <c r="I471" s="272"/>
      <c r="J471" s="272"/>
    </row>
    <row r="472" spans="1:17">
      <c r="A472" s="200" t="s">
        <v>761</v>
      </c>
      <c r="B472" s="201" t="s">
        <v>598</v>
      </c>
      <c r="C472" s="186">
        <v>35025440</v>
      </c>
      <c r="D472" s="186">
        <v>88533224</v>
      </c>
      <c r="E472" s="186">
        <v>82733065</v>
      </c>
      <c r="F472" s="186">
        <v>40825599</v>
      </c>
      <c r="G472" s="186">
        <v>0</v>
      </c>
      <c r="H472" s="187">
        <v>40825599</v>
      </c>
      <c r="I472" s="272"/>
      <c r="J472" s="272"/>
    </row>
    <row r="473" spans="1:17">
      <c r="A473" s="255" t="s">
        <v>126</v>
      </c>
      <c r="B473" s="256" t="s">
        <v>127</v>
      </c>
      <c r="C473" s="257">
        <v>321817087.89999998</v>
      </c>
      <c r="D473" s="257">
        <v>7015953393</v>
      </c>
      <c r="E473" s="257">
        <v>87240445</v>
      </c>
      <c r="F473" s="257">
        <v>7250530035.8999996</v>
      </c>
      <c r="G473" s="257">
        <v>0</v>
      </c>
      <c r="H473" s="258">
        <v>7250530035.8999996</v>
      </c>
      <c r="I473" s="272"/>
      <c r="J473" s="272"/>
    </row>
    <row r="474" spans="1:17">
      <c r="A474" s="196" t="s">
        <v>762</v>
      </c>
      <c r="B474" s="197" t="s">
        <v>763</v>
      </c>
      <c r="C474" s="188">
        <v>321817087.89999998</v>
      </c>
      <c r="D474" s="188">
        <v>7015953393</v>
      </c>
      <c r="E474" s="188">
        <v>87240445</v>
      </c>
      <c r="F474" s="188">
        <v>7250530035.8999996</v>
      </c>
      <c r="G474" s="188">
        <v>0</v>
      </c>
      <c r="H474" s="189">
        <v>7250530035.8999996</v>
      </c>
      <c r="I474" s="272"/>
      <c r="J474" s="272"/>
    </row>
    <row r="475" spans="1:17">
      <c r="A475" s="200" t="s">
        <v>764</v>
      </c>
      <c r="B475" s="201" t="s">
        <v>763</v>
      </c>
      <c r="C475" s="186">
        <v>321817087.89999998</v>
      </c>
      <c r="D475" s="186">
        <v>7015953393</v>
      </c>
      <c r="E475" s="186">
        <v>87240445</v>
      </c>
      <c r="F475" s="186">
        <v>7250530035.8999996</v>
      </c>
      <c r="G475" s="186">
        <v>0</v>
      </c>
      <c r="H475" s="187">
        <v>7250530035.8999996</v>
      </c>
      <c r="I475" s="272"/>
      <c r="J475" s="272"/>
    </row>
    <row r="476" spans="1:17">
      <c r="A476" s="179" t="s">
        <v>130</v>
      </c>
      <c r="B476" s="177" t="s">
        <v>131</v>
      </c>
      <c r="C476" s="190">
        <v>-703930912.89999998</v>
      </c>
      <c r="D476" s="190">
        <v>169973510</v>
      </c>
      <c r="E476" s="190">
        <v>7104486617</v>
      </c>
      <c r="F476" s="190">
        <v>-7638444019.8999996</v>
      </c>
      <c r="G476" s="190">
        <v>0</v>
      </c>
      <c r="H476" s="191">
        <v>-7638444019.8999996</v>
      </c>
      <c r="I476" s="272"/>
      <c r="J476" s="272"/>
    </row>
    <row r="477" spans="1:17">
      <c r="A477" s="255" t="s">
        <v>134</v>
      </c>
      <c r="B477" s="256" t="s">
        <v>765</v>
      </c>
      <c r="C477" s="257">
        <v>-347088385</v>
      </c>
      <c r="D477" s="257">
        <v>0</v>
      </c>
      <c r="E477" s="257">
        <v>0</v>
      </c>
      <c r="F477" s="257">
        <v>-347088385</v>
      </c>
      <c r="G477" s="257">
        <v>0</v>
      </c>
      <c r="H477" s="258">
        <v>-347088385</v>
      </c>
      <c r="I477" s="272"/>
      <c r="J477" s="272"/>
    </row>
    <row r="478" spans="1:17">
      <c r="A478" s="196" t="s">
        <v>766</v>
      </c>
      <c r="B478" s="197" t="s">
        <v>767</v>
      </c>
      <c r="C478" s="188">
        <v>-347088385</v>
      </c>
      <c r="D478" s="188">
        <v>0</v>
      </c>
      <c r="E478" s="188">
        <v>0</v>
      </c>
      <c r="F478" s="188">
        <v>-347088385</v>
      </c>
      <c r="G478" s="188">
        <v>0</v>
      </c>
      <c r="H478" s="189">
        <v>-347088385</v>
      </c>
      <c r="I478" s="272"/>
      <c r="J478" s="272"/>
    </row>
    <row r="479" spans="1:17">
      <c r="A479" s="200" t="s">
        <v>768</v>
      </c>
      <c r="B479" s="201" t="s">
        <v>767</v>
      </c>
      <c r="C479" s="186">
        <v>-347088385</v>
      </c>
      <c r="D479" s="186">
        <v>0</v>
      </c>
      <c r="E479" s="186">
        <v>0</v>
      </c>
      <c r="F479" s="186">
        <v>-347088385</v>
      </c>
      <c r="G479" s="186">
        <v>0</v>
      </c>
      <c r="H479" s="187">
        <v>-347088385</v>
      </c>
      <c r="I479" s="272"/>
      <c r="J479" s="272"/>
    </row>
    <row r="480" spans="1:17">
      <c r="A480" s="255" t="s">
        <v>138</v>
      </c>
      <c r="B480" s="256" t="s">
        <v>139</v>
      </c>
      <c r="C480" s="257">
        <v>-356842527.89999998</v>
      </c>
      <c r="D480" s="257">
        <v>169973510</v>
      </c>
      <c r="E480" s="257">
        <v>7104486617</v>
      </c>
      <c r="F480" s="257">
        <v>-7291355634.8999996</v>
      </c>
      <c r="G480" s="257">
        <v>0</v>
      </c>
      <c r="H480" s="258">
        <v>-7291355634.8999996</v>
      </c>
      <c r="I480" s="272"/>
      <c r="J480" s="272"/>
    </row>
    <row r="481" spans="1:10">
      <c r="A481" s="196" t="s">
        <v>769</v>
      </c>
      <c r="B481" s="197" t="s">
        <v>770</v>
      </c>
      <c r="C481" s="188">
        <v>-35025440</v>
      </c>
      <c r="D481" s="188">
        <v>82733065</v>
      </c>
      <c r="E481" s="188">
        <v>88533224</v>
      </c>
      <c r="F481" s="188">
        <v>-40825599</v>
      </c>
      <c r="G481" s="188">
        <v>0</v>
      </c>
      <c r="H481" s="189">
        <v>-40825599</v>
      </c>
      <c r="I481" s="272"/>
      <c r="J481" s="272"/>
    </row>
    <row r="482" spans="1:10">
      <c r="A482" s="200" t="s">
        <v>771</v>
      </c>
      <c r="B482" s="201" t="s">
        <v>770</v>
      </c>
      <c r="C482" s="186">
        <v>-35025440</v>
      </c>
      <c r="D482" s="186">
        <v>82733065</v>
      </c>
      <c r="E482" s="186">
        <v>88533224</v>
      </c>
      <c r="F482" s="186">
        <v>-40825599</v>
      </c>
      <c r="G482" s="186">
        <v>0</v>
      </c>
      <c r="H482" s="187">
        <v>-40825599</v>
      </c>
      <c r="I482" s="272"/>
      <c r="J482" s="272"/>
    </row>
    <row r="483" spans="1:10">
      <c r="A483" s="196" t="s">
        <v>772</v>
      </c>
      <c r="B483" s="197" t="s">
        <v>773</v>
      </c>
      <c r="C483" s="188">
        <v>-321817087.89999998</v>
      </c>
      <c r="D483" s="188">
        <v>87240445</v>
      </c>
      <c r="E483" s="188">
        <v>7015953393</v>
      </c>
      <c r="F483" s="188">
        <v>-7250530035.8999996</v>
      </c>
      <c r="G483" s="188">
        <v>0</v>
      </c>
      <c r="H483" s="189">
        <v>-7250530035.8999996</v>
      </c>
      <c r="I483" s="272"/>
      <c r="J483" s="272"/>
    </row>
    <row r="484" spans="1:10">
      <c r="A484" s="200" t="s">
        <v>774</v>
      </c>
      <c r="B484" s="201" t="s">
        <v>763</v>
      </c>
      <c r="C484" s="186">
        <v>-321817087.89999998</v>
      </c>
      <c r="D484" s="186">
        <v>87240445</v>
      </c>
      <c r="E484" s="186">
        <v>7015953393</v>
      </c>
      <c r="F484" s="186">
        <v>-7250530035.8999996</v>
      </c>
      <c r="G484" s="186">
        <v>0</v>
      </c>
      <c r="H484" s="187">
        <v>-7250530035.8999996</v>
      </c>
    </row>
    <row r="485" spans="1:10">
      <c r="A485" s="247" t="s">
        <v>108</v>
      </c>
      <c r="B485" s="248" t="s">
        <v>109</v>
      </c>
      <c r="C485" s="249">
        <v>0</v>
      </c>
      <c r="D485" s="249">
        <v>78060061</v>
      </c>
      <c r="E485" s="249">
        <v>78060061</v>
      </c>
      <c r="F485" s="249">
        <v>0</v>
      </c>
      <c r="G485" s="249">
        <v>0</v>
      </c>
      <c r="H485" s="250">
        <v>0</v>
      </c>
    </row>
    <row r="486" spans="1:10">
      <c r="A486" s="179" t="s">
        <v>112</v>
      </c>
      <c r="B486" s="177" t="s">
        <v>113</v>
      </c>
      <c r="C486" s="190">
        <v>34983325504.209999</v>
      </c>
      <c r="D486" s="190">
        <v>376997</v>
      </c>
      <c r="E486" s="190">
        <v>77683064</v>
      </c>
      <c r="F486" s="190">
        <v>35060631571.209999</v>
      </c>
      <c r="G486" s="190">
        <v>0</v>
      </c>
      <c r="H486" s="191">
        <v>35060631571.209999</v>
      </c>
    </row>
    <row r="487" spans="1:10" ht="25.5">
      <c r="A487" s="255" t="s">
        <v>116</v>
      </c>
      <c r="B487" s="256" t="s">
        <v>117</v>
      </c>
      <c r="C487" s="257">
        <v>34961938500</v>
      </c>
      <c r="D487" s="257">
        <v>376997</v>
      </c>
      <c r="E487" s="257">
        <v>77683064</v>
      </c>
      <c r="F487" s="257">
        <v>35039244567</v>
      </c>
      <c r="G487" s="257">
        <v>0</v>
      </c>
      <c r="H487" s="258">
        <v>35039244567</v>
      </c>
    </row>
    <row r="488" spans="1:10">
      <c r="A488" s="196" t="s">
        <v>775</v>
      </c>
      <c r="B488" s="197" t="s">
        <v>776</v>
      </c>
      <c r="C488" s="188">
        <v>34961938500</v>
      </c>
      <c r="D488" s="188">
        <v>376997</v>
      </c>
      <c r="E488" s="188">
        <v>77683064</v>
      </c>
      <c r="F488" s="188">
        <v>35039244567</v>
      </c>
      <c r="G488" s="188">
        <v>0</v>
      </c>
      <c r="H488" s="189">
        <v>35039244567</v>
      </c>
    </row>
    <row r="489" spans="1:10">
      <c r="A489" s="200" t="s">
        <v>777</v>
      </c>
      <c r="B489" s="201" t="s">
        <v>776</v>
      </c>
      <c r="C489" s="186">
        <v>34961938500</v>
      </c>
      <c r="D489" s="186">
        <v>376997</v>
      </c>
      <c r="E489" s="186">
        <v>77683064</v>
      </c>
      <c r="F489" s="186">
        <v>35039244567</v>
      </c>
      <c r="G489" s="186">
        <v>0</v>
      </c>
      <c r="H489" s="187">
        <v>35039244567</v>
      </c>
    </row>
    <row r="490" spans="1:10">
      <c r="A490" s="255" t="s">
        <v>120</v>
      </c>
      <c r="B490" s="256" t="s">
        <v>121</v>
      </c>
      <c r="C490" s="257">
        <v>21387004.210000001</v>
      </c>
      <c r="D490" s="257">
        <v>0</v>
      </c>
      <c r="E490" s="257">
        <v>0</v>
      </c>
      <c r="F490" s="257">
        <v>21387004.210000001</v>
      </c>
      <c r="G490" s="257">
        <v>0</v>
      </c>
      <c r="H490" s="258">
        <v>21387004.210000001</v>
      </c>
    </row>
    <row r="491" spans="1:10">
      <c r="A491" s="196" t="s">
        <v>778</v>
      </c>
      <c r="B491" s="197" t="s">
        <v>779</v>
      </c>
      <c r="C491" s="188">
        <v>21387004.210000001</v>
      </c>
      <c r="D491" s="188">
        <v>0</v>
      </c>
      <c r="E491" s="188">
        <v>0</v>
      </c>
      <c r="F491" s="188">
        <v>21387004.210000001</v>
      </c>
      <c r="G491" s="188">
        <v>0</v>
      </c>
      <c r="H491" s="189">
        <v>21387004.210000001</v>
      </c>
    </row>
    <row r="492" spans="1:10">
      <c r="A492" s="200" t="s">
        <v>780</v>
      </c>
      <c r="B492" s="201" t="s">
        <v>779</v>
      </c>
      <c r="C492" s="186">
        <v>21387004.210000001</v>
      </c>
      <c r="D492" s="186">
        <v>0</v>
      </c>
      <c r="E492" s="186">
        <v>0</v>
      </c>
      <c r="F492" s="186">
        <v>21387004.210000001</v>
      </c>
      <c r="G492" s="186">
        <v>0</v>
      </c>
      <c r="H492" s="187">
        <v>21387004.210000001</v>
      </c>
    </row>
    <row r="493" spans="1:10">
      <c r="A493" s="179" t="s">
        <v>124</v>
      </c>
      <c r="B493" s="177" t="s">
        <v>125</v>
      </c>
      <c r="C493" s="190">
        <v>1568714125</v>
      </c>
      <c r="D493" s="190">
        <v>0</v>
      </c>
      <c r="E493" s="190">
        <v>0</v>
      </c>
      <c r="F493" s="190">
        <v>1568714125</v>
      </c>
      <c r="G493" s="190">
        <v>0</v>
      </c>
      <c r="H493" s="191">
        <v>1568714125</v>
      </c>
    </row>
    <row r="494" spans="1:10">
      <c r="A494" s="255" t="s">
        <v>128</v>
      </c>
      <c r="B494" s="256" t="s">
        <v>129</v>
      </c>
      <c r="C494" s="257">
        <v>1568714125</v>
      </c>
      <c r="D494" s="257">
        <v>0</v>
      </c>
      <c r="E494" s="257">
        <v>0</v>
      </c>
      <c r="F494" s="257">
        <v>1568714125</v>
      </c>
      <c r="G494" s="257">
        <v>0</v>
      </c>
      <c r="H494" s="258">
        <v>1568714125</v>
      </c>
    </row>
    <row r="495" spans="1:10">
      <c r="A495" s="196" t="s">
        <v>781</v>
      </c>
      <c r="B495" s="197" t="s">
        <v>782</v>
      </c>
      <c r="C495" s="188">
        <v>1568714125</v>
      </c>
      <c r="D495" s="188">
        <v>0</v>
      </c>
      <c r="E495" s="188">
        <v>0</v>
      </c>
      <c r="F495" s="188">
        <v>1568714125</v>
      </c>
      <c r="G495" s="188">
        <v>0</v>
      </c>
      <c r="H495" s="189">
        <v>1568714125</v>
      </c>
    </row>
    <row r="496" spans="1:10">
      <c r="A496" s="200" t="s">
        <v>783</v>
      </c>
      <c r="B496" s="201" t="s">
        <v>782</v>
      </c>
      <c r="C496" s="186">
        <v>1568714125</v>
      </c>
      <c r="D496" s="186">
        <v>0</v>
      </c>
      <c r="E496" s="186">
        <v>0</v>
      </c>
      <c r="F496" s="186">
        <v>1568714125</v>
      </c>
      <c r="G496" s="186">
        <v>0</v>
      </c>
      <c r="H496" s="187">
        <v>1568714125</v>
      </c>
    </row>
    <row r="497" spans="1:8">
      <c r="A497" s="179" t="s">
        <v>132</v>
      </c>
      <c r="B497" s="177" t="s">
        <v>133</v>
      </c>
      <c r="C497" s="190">
        <v>-36552039629.209999</v>
      </c>
      <c r="D497" s="190">
        <v>77683064</v>
      </c>
      <c r="E497" s="190">
        <v>376997</v>
      </c>
      <c r="F497" s="190">
        <v>-36629345696.209999</v>
      </c>
      <c r="G497" s="190">
        <v>0</v>
      </c>
      <c r="H497" s="191">
        <v>-36629345696.209999</v>
      </c>
    </row>
    <row r="498" spans="1:8">
      <c r="A498" s="255" t="s">
        <v>136</v>
      </c>
      <c r="B498" s="256" t="s">
        <v>137</v>
      </c>
      <c r="C498" s="257">
        <v>-34983325504.209999</v>
      </c>
      <c r="D498" s="257">
        <v>77683064</v>
      </c>
      <c r="E498" s="257">
        <v>376997</v>
      </c>
      <c r="F498" s="257">
        <v>-35060631571.209999</v>
      </c>
      <c r="G498" s="257">
        <v>0</v>
      </c>
      <c r="H498" s="258">
        <v>-35060631571.209999</v>
      </c>
    </row>
    <row r="499" spans="1:8">
      <c r="A499" s="196" t="s">
        <v>784</v>
      </c>
      <c r="B499" s="197" t="s">
        <v>785</v>
      </c>
      <c r="C499" s="188">
        <v>-34961938500</v>
      </c>
      <c r="D499" s="188">
        <v>77683064</v>
      </c>
      <c r="E499" s="188">
        <v>376997</v>
      </c>
      <c r="F499" s="188">
        <v>-35039244567</v>
      </c>
      <c r="G499" s="188">
        <v>0</v>
      </c>
      <c r="H499" s="189">
        <v>-35039244567</v>
      </c>
    </row>
    <row r="500" spans="1:8">
      <c r="A500" s="353" t="s">
        <v>786</v>
      </c>
      <c r="B500" s="350" t="s">
        <v>785</v>
      </c>
      <c r="C500" s="351">
        <v>-34961938500</v>
      </c>
      <c r="D500" s="351">
        <v>77683064</v>
      </c>
      <c r="E500" s="351">
        <v>376997</v>
      </c>
      <c r="F500" s="351">
        <v>-35039244567</v>
      </c>
      <c r="G500" s="352">
        <v>0</v>
      </c>
      <c r="H500" s="354">
        <v>-35039244567</v>
      </c>
    </row>
    <row r="501" spans="1:8">
      <c r="A501" s="196" t="s">
        <v>787</v>
      </c>
      <c r="B501" s="197" t="s">
        <v>788</v>
      </c>
      <c r="C501" s="188">
        <v>-21387004.210000001</v>
      </c>
      <c r="D501" s="188">
        <v>0</v>
      </c>
      <c r="E501" s="188">
        <v>0</v>
      </c>
      <c r="F501" s="188">
        <v>-21387004.210000001</v>
      </c>
      <c r="G501" s="188">
        <v>0</v>
      </c>
      <c r="H501" s="189">
        <v>-21387004.210000001</v>
      </c>
    </row>
    <row r="502" spans="1:8">
      <c r="A502" s="353" t="s">
        <v>789</v>
      </c>
      <c r="B502" s="350" t="s">
        <v>788</v>
      </c>
      <c r="C502" s="351">
        <v>-21387004.210000001</v>
      </c>
      <c r="D502" s="351">
        <v>0</v>
      </c>
      <c r="E502" s="351">
        <v>0</v>
      </c>
      <c r="F502" s="351">
        <v>-21387004.210000001</v>
      </c>
      <c r="G502" s="352">
        <v>0</v>
      </c>
      <c r="H502" s="354">
        <v>-21387004.210000001</v>
      </c>
    </row>
    <row r="503" spans="1:8">
      <c r="A503" s="255" t="s">
        <v>140</v>
      </c>
      <c r="B503" s="256" t="s">
        <v>141</v>
      </c>
      <c r="C503" s="257">
        <v>-1568714125</v>
      </c>
      <c r="D503" s="257">
        <v>0</v>
      </c>
      <c r="E503" s="257">
        <v>0</v>
      </c>
      <c r="F503" s="257">
        <v>-1568714125</v>
      </c>
      <c r="G503" s="257">
        <v>0</v>
      </c>
      <c r="H503" s="258">
        <v>-1568714125</v>
      </c>
    </row>
    <row r="504" spans="1:8">
      <c r="A504" s="196" t="s">
        <v>790</v>
      </c>
      <c r="B504" s="197" t="s">
        <v>791</v>
      </c>
      <c r="C504" s="188">
        <v>-1568714125</v>
      </c>
      <c r="D504" s="188">
        <v>0</v>
      </c>
      <c r="E504" s="188">
        <v>0</v>
      </c>
      <c r="F504" s="188">
        <v>-1568714125</v>
      </c>
      <c r="G504" s="188">
        <v>0</v>
      </c>
      <c r="H504" s="189">
        <v>-1568714125</v>
      </c>
    </row>
    <row r="505" spans="1:8" ht="13.5" thickBot="1">
      <c r="A505" s="355" t="s">
        <v>792</v>
      </c>
      <c r="B505" s="356" t="s">
        <v>782</v>
      </c>
      <c r="C505" s="278">
        <v>-1568714125</v>
      </c>
      <c r="D505" s="278">
        <v>0</v>
      </c>
      <c r="E505" s="278">
        <v>0</v>
      </c>
      <c r="F505" s="278">
        <v>-1568714125</v>
      </c>
      <c r="G505" s="357">
        <v>0</v>
      </c>
      <c r="H505" s="279">
        <v>-1568714125</v>
      </c>
    </row>
  </sheetData>
  <autoFilter ref="A6:Q505" xr:uid="{00000000-0001-0000-0200-000000000000}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81"/>
  <sheetViews>
    <sheetView tabSelected="1" workbookViewId="0">
      <selection activeCell="F3" sqref="F3"/>
    </sheetView>
  </sheetViews>
  <sheetFormatPr baseColWidth="10" defaultRowHeight="12.75"/>
  <cols>
    <col min="1" max="1" width="13.7109375" style="284" bestFit="1" customWidth="1"/>
    <col min="2" max="2" width="42" style="284" customWidth="1"/>
    <col min="3" max="3" width="19.28515625" style="282" customWidth="1"/>
    <col min="4" max="5" width="18.140625" style="282" customWidth="1"/>
    <col min="6" max="6" width="18.5703125" style="282" bestFit="1" customWidth="1"/>
    <col min="7" max="7" width="19.28515625" style="282" bestFit="1" customWidth="1"/>
    <col min="8" max="8" width="18.5703125" style="282" customWidth="1"/>
    <col min="9" max="9" width="21.42578125" style="359" customWidth="1"/>
    <col min="10" max="10" width="16.7109375" style="284" customWidth="1"/>
    <col min="11" max="11" width="17.85546875" style="284" customWidth="1"/>
    <col min="12" max="16384" width="11.42578125" style="284"/>
  </cols>
  <sheetData>
    <row r="1" spans="1:11" s="262" customFormat="1" ht="25.5">
      <c r="A1" s="259" t="s">
        <v>209</v>
      </c>
      <c r="B1" s="259" t="s">
        <v>210</v>
      </c>
      <c r="C1" s="281"/>
      <c r="F1" s="281"/>
      <c r="G1" s="281"/>
      <c r="H1" s="281"/>
      <c r="I1" s="358"/>
    </row>
    <row r="2" spans="1:11" s="262" customFormat="1" ht="25.5">
      <c r="A2" s="259" t="s">
        <v>211</v>
      </c>
      <c r="B2" s="259" t="s">
        <v>212</v>
      </c>
      <c r="C2" s="281"/>
      <c r="F2" s="281"/>
      <c r="G2" s="281"/>
      <c r="H2" s="281"/>
      <c r="I2" s="358"/>
    </row>
    <row r="3" spans="1:11" s="262" customFormat="1" ht="25.5">
      <c r="A3" s="259" t="s">
        <v>213</v>
      </c>
      <c r="B3" s="263" t="s">
        <v>838</v>
      </c>
      <c r="C3" s="281"/>
      <c r="F3" s="281"/>
      <c r="G3" s="281"/>
      <c r="H3" s="281"/>
      <c r="I3" s="358"/>
    </row>
    <row r="4" spans="1:11" s="262" customFormat="1" ht="25.5">
      <c r="A4" s="259" t="s">
        <v>214</v>
      </c>
      <c r="B4" s="263" t="s">
        <v>839</v>
      </c>
      <c r="C4" s="281"/>
      <c r="F4" s="281"/>
      <c r="G4" s="281"/>
      <c r="H4" s="281"/>
      <c r="I4" s="358"/>
    </row>
    <row r="5" spans="1:11" s="262" customFormat="1" ht="13.5" thickBot="1">
      <c r="A5" s="265"/>
      <c r="B5" s="265"/>
      <c r="C5" s="281"/>
      <c r="F5" s="281"/>
      <c r="G5" s="281"/>
      <c r="H5" s="281"/>
      <c r="I5" s="358"/>
    </row>
    <row r="6" spans="1:11" s="283" customFormat="1" ht="28.5" customHeight="1" thickBot="1">
      <c r="A6" s="266" t="s">
        <v>215</v>
      </c>
      <c r="B6" s="267" t="s">
        <v>211</v>
      </c>
      <c r="C6" s="268" t="s">
        <v>216</v>
      </c>
      <c r="D6" s="268" t="s">
        <v>217</v>
      </c>
      <c r="E6" s="268" t="s">
        <v>218</v>
      </c>
      <c r="F6" s="268" t="s">
        <v>219</v>
      </c>
      <c r="G6" s="268" t="s">
        <v>220</v>
      </c>
      <c r="H6" s="268" t="s">
        <v>221</v>
      </c>
      <c r="I6" s="359"/>
    </row>
    <row r="7" spans="1:11">
      <c r="A7" s="243" t="s">
        <v>222</v>
      </c>
      <c r="B7" s="244" t="s">
        <v>223</v>
      </c>
      <c r="C7" s="245">
        <v>18938806512.599998</v>
      </c>
      <c r="D7" s="245">
        <v>732460040.90999997</v>
      </c>
      <c r="E7" s="245">
        <v>2033811562.99</v>
      </c>
      <c r="F7" s="245">
        <v>17637454990.52</v>
      </c>
      <c r="G7" s="245">
        <v>9273386356.3400002</v>
      </c>
      <c r="H7" s="246">
        <v>8364068634.1800003</v>
      </c>
      <c r="I7" s="359">
        <f>+F7-F124-F269</f>
        <v>-1563330631.8499985</v>
      </c>
      <c r="J7" s="291">
        <f>+F302-F321</f>
        <v>-1563330631.8500004</v>
      </c>
      <c r="K7" s="291">
        <f>+I7-J7</f>
        <v>1.9073486328125E-6</v>
      </c>
    </row>
    <row r="8" spans="1:11">
      <c r="A8" s="131" t="s">
        <v>16</v>
      </c>
      <c r="B8" s="132" t="s">
        <v>17</v>
      </c>
      <c r="C8" s="180">
        <v>817807045.67999995</v>
      </c>
      <c r="D8" s="180">
        <v>459898640</v>
      </c>
      <c r="E8" s="180">
        <v>255317435</v>
      </c>
      <c r="F8" s="180">
        <v>1022388250.6799999</v>
      </c>
      <c r="G8" s="180">
        <v>1022388250.6799999</v>
      </c>
      <c r="H8" s="181">
        <v>0</v>
      </c>
    </row>
    <row r="9" spans="1:11">
      <c r="A9" s="251" t="s">
        <v>20</v>
      </c>
      <c r="B9" s="252" t="s">
        <v>21</v>
      </c>
      <c r="C9" s="253">
        <v>10000000</v>
      </c>
      <c r="D9" s="253">
        <v>0</v>
      </c>
      <c r="E9" s="253">
        <v>0</v>
      </c>
      <c r="F9" s="253">
        <v>10000000</v>
      </c>
      <c r="G9" s="253">
        <v>10000000</v>
      </c>
      <c r="H9" s="254">
        <v>0</v>
      </c>
    </row>
    <row r="10" spans="1:11">
      <c r="A10" s="339" t="s">
        <v>224</v>
      </c>
      <c r="B10" s="337" t="s">
        <v>225</v>
      </c>
      <c r="C10" s="286">
        <v>10000000</v>
      </c>
      <c r="D10" s="286">
        <v>0</v>
      </c>
      <c r="E10" s="286">
        <v>0</v>
      </c>
      <c r="F10" s="286">
        <v>10000000</v>
      </c>
      <c r="G10" s="286">
        <v>10000000</v>
      </c>
      <c r="H10" s="340">
        <v>0</v>
      </c>
    </row>
    <row r="11" spans="1:11">
      <c r="A11" s="341" t="s">
        <v>226</v>
      </c>
      <c r="B11" s="336" t="s">
        <v>227</v>
      </c>
      <c r="C11" s="285">
        <v>10000000</v>
      </c>
      <c r="D11" s="285">
        <v>0</v>
      </c>
      <c r="E11" s="285">
        <v>0</v>
      </c>
      <c r="F11" s="285">
        <v>10000000</v>
      </c>
      <c r="G11" s="285">
        <v>10000000</v>
      </c>
      <c r="H11" s="342">
        <v>0</v>
      </c>
    </row>
    <row r="12" spans="1:11">
      <c r="A12" s="343" t="s">
        <v>24</v>
      </c>
      <c r="B12" s="287" t="s">
        <v>25</v>
      </c>
      <c r="C12" s="288">
        <v>807807045.67999995</v>
      </c>
      <c r="D12" s="288">
        <v>459898640</v>
      </c>
      <c r="E12" s="288">
        <v>255317435</v>
      </c>
      <c r="F12" s="288">
        <v>1012388250.6799999</v>
      </c>
      <c r="G12" s="288">
        <v>1012388250.6799999</v>
      </c>
      <c r="H12" s="344">
        <v>0</v>
      </c>
    </row>
    <row r="13" spans="1:11">
      <c r="A13" s="339" t="s">
        <v>228</v>
      </c>
      <c r="B13" s="337" t="s">
        <v>227</v>
      </c>
      <c r="C13" s="286">
        <v>807807045.67999995</v>
      </c>
      <c r="D13" s="286">
        <v>459898640</v>
      </c>
      <c r="E13" s="286">
        <v>255317435</v>
      </c>
      <c r="F13" s="286">
        <v>1012388250.6799999</v>
      </c>
      <c r="G13" s="286">
        <v>1012388250.6799999</v>
      </c>
      <c r="H13" s="340">
        <v>0</v>
      </c>
    </row>
    <row r="14" spans="1:11">
      <c r="A14" s="341" t="s">
        <v>229</v>
      </c>
      <c r="B14" s="336" t="s">
        <v>227</v>
      </c>
      <c r="C14" s="285">
        <v>807807045.67999995</v>
      </c>
      <c r="D14" s="285">
        <v>459898640</v>
      </c>
      <c r="E14" s="285">
        <v>255317435</v>
      </c>
      <c r="F14" s="285">
        <v>1012388250.6799999</v>
      </c>
      <c r="G14" s="285">
        <v>1012388250.6799999</v>
      </c>
      <c r="H14" s="342">
        <v>0</v>
      </c>
    </row>
    <row r="15" spans="1:11">
      <c r="A15" s="345" t="s">
        <v>28</v>
      </c>
      <c r="B15" s="289" t="s">
        <v>230</v>
      </c>
      <c r="C15" s="290">
        <v>3977549929.0999999</v>
      </c>
      <c r="D15" s="290">
        <v>210933443</v>
      </c>
      <c r="E15" s="290">
        <v>273015845</v>
      </c>
      <c r="F15" s="290">
        <v>3915467527.0999999</v>
      </c>
      <c r="G15" s="290">
        <v>3061534728.9000001</v>
      </c>
      <c r="H15" s="346">
        <v>853932798.20000005</v>
      </c>
    </row>
    <row r="16" spans="1:11" ht="25.5">
      <c r="A16" s="343" t="s">
        <v>32</v>
      </c>
      <c r="B16" s="287" t="s">
        <v>33</v>
      </c>
      <c r="C16" s="288">
        <v>4144767222.1999998</v>
      </c>
      <c r="D16" s="288">
        <v>181428250</v>
      </c>
      <c r="E16" s="288">
        <v>240568535</v>
      </c>
      <c r="F16" s="288">
        <v>4085626937.1999998</v>
      </c>
      <c r="G16" s="288">
        <v>2960061085</v>
      </c>
      <c r="H16" s="344">
        <v>1125565852.2</v>
      </c>
    </row>
    <row r="17" spans="1:9" s="282" customFormat="1">
      <c r="A17" s="339" t="s">
        <v>231</v>
      </c>
      <c r="B17" s="337" t="s">
        <v>232</v>
      </c>
      <c r="C17" s="286">
        <v>4144767222.1999998</v>
      </c>
      <c r="D17" s="286">
        <v>181428250</v>
      </c>
      <c r="E17" s="286">
        <v>240568535</v>
      </c>
      <c r="F17" s="286">
        <v>4085626937.1999998</v>
      </c>
      <c r="G17" s="286">
        <v>2960061085</v>
      </c>
      <c r="H17" s="340">
        <v>1125565852.2</v>
      </c>
      <c r="I17" s="359"/>
    </row>
    <row r="18" spans="1:9" s="282" customFormat="1">
      <c r="A18" s="341" t="s">
        <v>233</v>
      </c>
      <c r="B18" s="336" t="s">
        <v>232</v>
      </c>
      <c r="C18" s="285">
        <v>4144767222.1999998</v>
      </c>
      <c r="D18" s="285">
        <v>181428250</v>
      </c>
      <c r="E18" s="285">
        <v>240568535</v>
      </c>
      <c r="F18" s="285">
        <v>4085626937.1999998</v>
      </c>
      <c r="G18" s="285">
        <v>2960061085</v>
      </c>
      <c r="H18" s="342">
        <v>1125565852.2</v>
      </c>
      <c r="I18" s="359"/>
    </row>
    <row r="19" spans="1:9" s="282" customFormat="1">
      <c r="A19" s="343" t="s">
        <v>36</v>
      </c>
      <c r="B19" s="287" t="s">
        <v>37</v>
      </c>
      <c r="C19" s="288">
        <v>106157308.90000001</v>
      </c>
      <c r="D19" s="288">
        <v>27763645</v>
      </c>
      <c r="E19" s="288">
        <v>32447310</v>
      </c>
      <c r="F19" s="288">
        <v>101473643.90000001</v>
      </c>
      <c r="G19" s="288">
        <v>101473643.90000001</v>
      </c>
      <c r="H19" s="344">
        <v>0</v>
      </c>
      <c r="I19" s="359"/>
    </row>
    <row r="20" spans="1:9" s="282" customFormat="1" ht="25.5">
      <c r="A20" s="339" t="s">
        <v>234</v>
      </c>
      <c r="B20" s="337" t="s">
        <v>235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340">
        <v>0</v>
      </c>
      <c r="I20" s="359"/>
    </row>
    <row r="21" spans="1:9" s="282" customFormat="1" ht="25.5">
      <c r="A21" s="341" t="s">
        <v>236</v>
      </c>
      <c r="B21" s="336" t="s">
        <v>235</v>
      </c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342">
        <v>0</v>
      </c>
      <c r="I21" s="359"/>
    </row>
    <row r="22" spans="1:9" s="282" customFormat="1">
      <c r="A22" s="339" t="s">
        <v>237</v>
      </c>
      <c r="B22" s="337" t="s">
        <v>238</v>
      </c>
      <c r="C22" s="286">
        <v>106157308.90000001</v>
      </c>
      <c r="D22" s="286">
        <v>14546208</v>
      </c>
      <c r="E22" s="286">
        <v>19229873</v>
      </c>
      <c r="F22" s="286">
        <v>101473643.90000001</v>
      </c>
      <c r="G22" s="286">
        <v>101473643.90000001</v>
      </c>
      <c r="H22" s="340">
        <v>0</v>
      </c>
      <c r="I22" s="359"/>
    </row>
    <row r="23" spans="1:9" s="282" customFormat="1">
      <c r="A23" s="341" t="s">
        <v>239</v>
      </c>
      <c r="B23" s="336" t="s">
        <v>238</v>
      </c>
      <c r="C23" s="285">
        <v>106157308.90000001</v>
      </c>
      <c r="D23" s="285">
        <v>14546208</v>
      </c>
      <c r="E23" s="285">
        <v>19229873</v>
      </c>
      <c r="F23" s="285">
        <v>101473643.90000001</v>
      </c>
      <c r="G23" s="285">
        <v>101473643.90000001</v>
      </c>
      <c r="H23" s="342">
        <v>0</v>
      </c>
      <c r="I23" s="359"/>
    </row>
    <row r="24" spans="1:9" s="282" customFormat="1">
      <c r="A24" s="339" t="s">
        <v>240</v>
      </c>
      <c r="B24" s="337" t="s">
        <v>241</v>
      </c>
      <c r="C24" s="286">
        <v>0</v>
      </c>
      <c r="D24" s="286">
        <v>13217437</v>
      </c>
      <c r="E24" s="286">
        <v>13217437</v>
      </c>
      <c r="F24" s="286">
        <v>0</v>
      </c>
      <c r="G24" s="286">
        <v>0</v>
      </c>
      <c r="H24" s="340">
        <v>0</v>
      </c>
      <c r="I24" s="359"/>
    </row>
    <row r="25" spans="1:9" s="282" customFormat="1">
      <c r="A25" s="341" t="s">
        <v>242</v>
      </c>
      <c r="B25" s="336" t="s">
        <v>241</v>
      </c>
      <c r="C25" s="285">
        <v>0</v>
      </c>
      <c r="D25" s="285">
        <v>13217437</v>
      </c>
      <c r="E25" s="285">
        <v>13217437</v>
      </c>
      <c r="F25" s="285">
        <v>0</v>
      </c>
      <c r="G25" s="285">
        <v>0</v>
      </c>
      <c r="H25" s="342">
        <v>0</v>
      </c>
      <c r="I25" s="359"/>
    </row>
    <row r="26" spans="1:9" s="282" customFormat="1" ht="25.5">
      <c r="A26" s="343" t="s">
        <v>40</v>
      </c>
      <c r="B26" s="287" t="s">
        <v>41</v>
      </c>
      <c r="C26" s="288">
        <v>-273374602</v>
      </c>
      <c r="D26" s="288">
        <v>1741548</v>
      </c>
      <c r="E26" s="288">
        <v>0</v>
      </c>
      <c r="F26" s="288">
        <v>-271633054</v>
      </c>
      <c r="G26" s="288">
        <v>0</v>
      </c>
      <c r="H26" s="344">
        <v>-271633054</v>
      </c>
      <c r="I26" s="359"/>
    </row>
    <row r="27" spans="1:9" s="282" customFormat="1">
      <c r="A27" s="339" t="s">
        <v>243</v>
      </c>
      <c r="B27" s="337" t="s">
        <v>244</v>
      </c>
      <c r="C27" s="286">
        <v>-273374602</v>
      </c>
      <c r="D27" s="286">
        <v>1741548</v>
      </c>
      <c r="E27" s="286">
        <v>0</v>
      </c>
      <c r="F27" s="286">
        <v>-271633054</v>
      </c>
      <c r="G27" s="286">
        <v>0</v>
      </c>
      <c r="H27" s="340">
        <v>-271633054</v>
      </c>
      <c r="I27" s="359"/>
    </row>
    <row r="28" spans="1:9" s="282" customFormat="1">
      <c r="A28" s="341" t="s">
        <v>245</v>
      </c>
      <c r="B28" s="336" t="s">
        <v>244</v>
      </c>
      <c r="C28" s="285">
        <v>-273374602</v>
      </c>
      <c r="D28" s="285">
        <v>1741548</v>
      </c>
      <c r="E28" s="285">
        <v>0</v>
      </c>
      <c r="F28" s="285">
        <v>-271633054</v>
      </c>
      <c r="G28" s="285">
        <v>0</v>
      </c>
      <c r="H28" s="342">
        <v>-271633054</v>
      </c>
      <c r="I28" s="359"/>
    </row>
    <row r="29" spans="1:9" s="282" customFormat="1">
      <c r="A29" s="345" t="s">
        <v>246</v>
      </c>
      <c r="B29" s="289" t="s">
        <v>44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346">
        <v>0</v>
      </c>
      <c r="I29" s="359"/>
    </row>
    <row r="30" spans="1:9" s="282" customFormat="1">
      <c r="A30" s="343" t="s">
        <v>47</v>
      </c>
      <c r="B30" s="287" t="s">
        <v>48</v>
      </c>
      <c r="C30" s="288">
        <v>0</v>
      </c>
      <c r="D30" s="288">
        <v>0</v>
      </c>
      <c r="E30" s="288">
        <v>0</v>
      </c>
      <c r="F30" s="288">
        <v>0</v>
      </c>
      <c r="G30" s="288">
        <v>0</v>
      </c>
      <c r="H30" s="344">
        <v>0</v>
      </c>
      <c r="I30" s="359"/>
    </row>
    <row r="31" spans="1:9" s="282" customFormat="1">
      <c r="A31" s="339" t="s">
        <v>253</v>
      </c>
      <c r="B31" s="337" t="s">
        <v>254</v>
      </c>
      <c r="C31" s="286">
        <v>0</v>
      </c>
      <c r="D31" s="286">
        <v>0</v>
      </c>
      <c r="E31" s="286">
        <v>0</v>
      </c>
      <c r="F31" s="286">
        <v>0</v>
      </c>
      <c r="G31" s="286">
        <v>0</v>
      </c>
      <c r="H31" s="340">
        <v>0</v>
      </c>
      <c r="I31" s="359"/>
    </row>
    <row r="32" spans="1:9" s="282" customFormat="1">
      <c r="A32" s="341" t="s">
        <v>255</v>
      </c>
      <c r="B32" s="336" t="s">
        <v>254</v>
      </c>
      <c r="C32" s="285">
        <v>0</v>
      </c>
      <c r="D32" s="285">
        <v>0</v>
      </c>
      <c r="E32" s="285">
        <v>0</v>
      </c>
      <c r="F32" s="285">
        <v>0</v>
      </c>
      <c r="G32" s="285">
        <v>0</v>
      </c>
      <c r="H32" s="342">
        <v>0</v>
      </c>
      <c r="I32" s="359"/>
    </row>
    <row r="33" spans="1:9" s="282" customFormat="1">
      <c r="A33" s="345" t="s">
        <v>73</v>
      </c>
      <c r="B33" s="289" t="s">
        <v>74</v>
      </c>
      <c r="C33" s="290">
        <v>7529960447.0699997</v>
      </c>
      <c r="D33" s="290">
        <v>11992965.91</v>
      </c>
      <c r="E33" s="290">
        <v>31817577</v>
      </c>
      <c r="F33" s="290">
        <v>7510135835.9799995</v>
      </c>
      <c r="G33" s="290">
        <v>0</v>
      </c>
      <c r="H33" s="346">
        <v>7510135835.9799995</v>
      </c>
      <c r="I33" s="359"/>
    </row>
    <row r="34" spans="1:9" s="282" customFormat="1">
      <c r="A34" s="343" t="s">
        <v>75</v>
      </c>
      <c r="B34" s="287" t="s">
        <v>76</v>
      </c>
      <c r="C34" s="288">
        <v>1030903897</v>
      </c>
      <c r="D34" s="288">
        <v>0</v>
      </c>
      <c r="E34" s="288">
        <v>0</v>
      </c>
      <c r="F34" s="288">
        <v>1030903897</v>
      </c>
      <c r="G34" s="288">
        <v>0</v>
      </c>
      <c r="H34" s="344">
        <v>1030903897</v>
      </c>
      <c r="I34" s="359"/>
    </row>
    <row r="35" spans="1:9" s="282" customFormat="1">
      <c r="A35" s="339" t="s">
        <v>256</v>
      </c>
      <c r="B35" s="337" t="s">
        <v>257</v>
      </c>
      <c r="C35" s="286">
        <v>1030903897</v>
      </c>
      <c r="D35" s="286">
        <v>0</v>
      </c>
      <c r="E35" s="286">
        <v>0</v>
      </c>
      <c r="F35" s="286">
        <v>1030903897</v>
      </c>
      <c r="G35" s="286">
        <v>0</v>
      </c>
      <c r="H35" s="340">
        <v>1030903897</v>
      </c>
      <c r="I35" s="359"/>
    </row>
    <row r="36" spans="1:9" s="282" customFormat="1">
      <c r="A36" s="341" t="s">
        <v>258</v>
      </c>
      <c r="B36" s="336" t="s">
        <v>257</v>
      </c>
      <c r="C36" s="285">
        <v>1030903897</v>
      </c>
      <c r="D36" s="285">
        <v>0</v>
      </c>
      <c r="E36" s="285">
        <v>0</v>
      </c>
      <c r="F36" s="285">
        <v>1030903897</v>
      </c>
      <c r="G36" s="285">
        <v>0</v>
      </c>
      <c r="H36" s="342">
        <v>1030903897</v>
      </c>
      <c r="I36" s="359"/>
    </row>
    <row r="37" spans="1:9" s="282" customFormat="1">
      <c r="A37" s="343" t="s">
        <v>77</v>
      </c>
      <c r="B37" s="287" t="s">
        <v>78</v>
      </c>
      <c r="C37" s="288">
        <v>296624820</v>
      </c>
      <c r="D37" s="288">
        <v>11992965.91</v>
      </c>
      <c r="E37" s="288">
        <v>0</v>
      </c>
      <c r="F37" s="288">
        <v>308617785.91000003</v>
      </c>
      <c r="G37" s="288">
        <v>0</v>
      </c>
      <c r="H37" s="344">
        <v>308617785.91000003</v>
      </c>
      <c r="I37" s="359"/>
    </row>
    <row r="38" spans="1:9" s="282" customFormat="1">
      <c r="A38" s="339" t="s">
        <v>259</v>
      </c>
      <c r="B38" s="337" t="s">
        <v>260</v>
      </c>
      <c r="C38" s="286">
        <v>296624820</v>
      </c>
      <c r="D38" s="286">
        <v>0</v>
      </c>
      <c r="E38" s="286">
        <v>0</v>
      </c>
      <c r="F38" s="286">
        <v>296624820</v>
      </c>
      <c r="G38" s="286">
        <v>0</v>
      </c>
      <c r="H38" s="340">
        <v>296624820</v>
      </c>
      <c r="I38" s="359"/>
    </row>
    <row r="39" spans="1:9" s="282" customFormat="1">
      <c r="A39" s="341" t="s">
        <v>261</v>
      </c>
      <c r="B39" s="336" t="s">
        <v>262</v>
      </c>
      <c r="C39" s="285">
        <v>296624820</v>
      </c>
      <c r="D39" s="285">
        <v>0</v>
      </c>
      <c r="E39" s="285">
        <v>0</v>
      </c>
      <c r="F39" s="285">
        <v>296624820</v>
      </c>
      <c r="G39" s="285">
        <v>0</v>
      </c>
      <c r="H39" s="342">
        <v>296624820</v>
      </c>
      <c r="I39" s="359"/>
    </row>
    <row r="40" spans="1:9" s="282" customFormat="1">
      <c r="A40" s="341" t="s">
        <v>263</v>
      </c>
      <c r="B40" s="336" t="s">
        <v>264</v>
      </c>
      <c r="C40" s="285">
        <v>0</v>
      </c>
      <c r="D40" s="285">
        <v>0</v>
      </c>
      <c r="E40" s="285">
        <v>0</v>
      </c>
      <c r="F40" s="285">
        <v>0</v>
      </c>
      <c r="G40" s="285">
        <v>0</v>
      </c>
      <c r="H40" s="342">
        <v>0</v>
      </c>
      <c r="I40" s="359"/>
    </row>
    <row r="41" spans="1:9" s="282" customFormat="1">
      <c r="A41" s="339" t="s">
        <v>265</v>
      </c>
      <c r="B41" s="337" t="s">
        <v>266</v>
      </c>
      <c r="C41" s="286">
        <v>0</v>
      </c>
      <c r="D41" s="286">
        <v>11992965.91</v>
      </c>
      <c r="E41" s="286">
        <v>0</v>
      </c>
      <c r="F41" s="286">
        <v>11992965.91</v>
      </c>
      <c r="G41" s="286">
        <v>0</v>
      </c>
      <c r="H41" s="340">
        <v>11992965.91</v>
      </c>
      <c r="I41" s="359"/>
    </row>
    <row r="42" spans="1:9" s="282" customFormat="1">
      <c r="A42" s="341" t="s">
        <v>267</v>
      </c>
      <c r="B42" s="336" t="s">
        <v>268</v>
      </c>
      <c r="C42" s="285">
        <v>0</v>
      </c>
      <c r="D42" s="285">
        <v>10646137</v>
      </c>
      <c r="E42" s="285">
        <v>0</v>
      </c>
      <c r="F42" s="285">
        <v>10646137</v>
      </c>
      <c r="G42" s="285">
        <v>0</v>
      </c>
      <c r="H42" s="342">
        <v>10646137</v>
      </c>
      <c r="I42" s="359"/>
    </row>
    <row r="43" spans="1:9" s="282" customFormat="1">
      <c r="A43" s="341" t="s">
        <v>269</v>
      </c>
      <c r="B43" s="336" t="s">
        <v>270</v>
      </c>
      <c r="C43" s="285">
        <v>0</v>
      </c>
      <c r="D43" s="285">
        <v>1346828.91</v>
      </c>
      <c r="E43" s="285">
        <v>0</v>
      </c>
      <c r="F43" s="285">
        <v>1346828.91</v>
      </c>
      <c r="G43" s="285">
        <v>0</v>
      </c>
      <c r="H43" s="342">
        <v>1346828.91</v>
      </c>
      <c r="I43" s="359"/>
    </row>
    <row r="44" spans="1:9" s="282" customFormat="1">
      <c r="A44" s="339" t="s">
        <v>271</v>
      </c>
      <c r="B44" s="337" t="s">
        <v>272</v>
      </c>
      <c r="C44" s="286">
        <v>0</v>
      </c>
      <c r="D44" s="286">
        <v>0</v>
      </c>
      <c r="E44" s="286">
        <v>0</v>
      </c>
      <c r="F44" s="286">
        <v>0</v>
      </c>
      <c r="G44" s="286">
        <v>0</v>
      </c>
      <c r="H44" s="340">
        <v>0</v>
      </c>
      <c r="I44" s="359"/>
    </row>
    <row r="45" spans="1:9" s="282" customFormat="1">
      <c r="A45" s="341" t="s">
        <v>273</v>
      </c>
      <c r="B45" s="336" t="s">
        <v>272</v>
      </c>
      <c r="C45" s="285">
        <v>0</v>
      </c>
      <c r="D45" s="285">
        <v>0</v>
      </c>
      <c r="E45" s="285">
        <v>0</v>
      </c>
      <c r="F45" s="285">
        <v>0</v>
      </c>
      <c r="G45" s="285">
        <v>0</v>
      </c>
      <c r="H45" s="342">
        <v>0</v>
      </c>
      <c r="I45" s="359"/>
    </row>
    <row r="46" spans="1:9" s="282" customFormat="1">
      <c r="A46" s="343" t="s">
        <v>80</v>
      </c>
      <c r="B46" s="287" t="s">
        <v>81</v>
      </c>
      <c r="C46" s="288">
        <v>0</v>
      </c>
      <c r="D46" s="288">
        <v>0</v>
      </c>
      <c r="E46" s="288">
        <v>0</v>
      </c>
      <c r="F46" s="288">
        <v>0</v>
      </c>
      <c r="G46" s="288">
        <v>0</v>
      </c>
      <c r="H46" s="344">
        <v>0</v>
      </c>
      <c r="I46" s="359"/>
    </row>
    <row r="47" spans="1:9" s="282" customFormat="1">
      <c r="A47" s="339" t="s">
        <v>274</v>
      </c>
      <c r="B47" s="337" t="s">
        <v>260</v>
      </c>
      <c r="C47" s="286">
        <v>0</v>
      </c>
      <c r="D47" s="286">
        <v>0</v>
      </c>
      <c r="E47" s="286">
        <v>0</v>
      </c>
      <c r="F47" s="286">
        <v>0</v>
      </c>
      <c r="G47" s="286">
        <v>0</v>
      </c>
      <c r="H47" s="340">
        <v>0</v>
      </c>
      <c r="I47" s="359"/>
    </row>
    <row r="48" spans="1:9" s="282" customFormat="1">
      <c r="A48" s="341" t="s">
        <v>275</v>
      </c>
      <c r="B48" s="336" t="s">
        <v>262</v>
      </c>
      <c r="C48" s="285">
        <v>0</v>
      </c>
      <c r="D48" s="285">
        <v>0</v>
      </c>
      <c r="E48" s="285">
        <v>0</v>
      </c>
      <c r="F48" s="285">
        <v>0</v>
      </c>
      <c r="G48" s="285">
        <v>0</v>
      </c>
      <c r="H48" s="342">
        <v>0</v>
      </c>
      <c r="I48" s="359"/>
    </row>
    <row r="49" spans="1:9" s="282" customFormat="1">
      <c r="A49" s="339" t="s">
        <v>276</v>
      </c>
      <c r="B49" s="337" t="s">
        <v>266</v>
      </c>
      <c r="C49" s="286">
        <v>0</v>
      </c>
      <c r="D49" s="286">
        <v>0</v>
      </c>
      <c r="E49" s="286">
        <v>0</v>
      </c>
      <c r="F49" s="286">
        <v>0</v>
      </c>
      <c r="G49" s="286">
        <v>0</v>
      </c>
      <c r="H49" s="340">
        <v>0</v>
      </c>
      <c r="I49" s="359"/>
    </row>
    <row r="50" spans="1:9" s="282" customFormat="1">
      <c r="A50" s="341" t="s">
        <v>277</v>
      </c>
      <c r="B50" s="336" t="s">
        <v>268</v>
      </c>
      <c r="C50" s="285">
        <v>0</v>
      </c>
      <c r="D50" s="285">
        <v>0</v>
      </c>
      <c r="E50" s="285">
        <v>0</v>
      </c>
      <c r="F50" s="285">
        <v>0</v>
      </c>
      <c r="G50" s="285">
        <v>0</v>
      </c>
      <c r="H50" s="342">
        <v>0</v>
      </c>
      <c r="I50" s="359"/>
    </row>
    <row r="51" spans="1:9" s="282" customFormat="1">
      <c r="A51" s="341" t="s">
        <v>278</v>
      </c>
      <c r="B51" s="336" t="s">
        <v>270</v>
      </c>
      <c r="C51" s="285">
        <v>0</v>
      </c>
      <c r="D51" s="285">
        <v>0</v>
      </c>
      <c r="E51" s="285">
        <v>0</v>
      </c>
      <c r="F51" s="285">
        <v>0</v>
      </c>
      <c r="G51" s="285">
        <v>0</v>
      </c>
      <c r="H51" s="342">
        <v>0</v>
      </c>
      <c r="I51" s="359"/>
    </row>
    <row r="52" spans="1:9" s="282" customFormat="1">
      <c r="A52" s="343" t="s">
        <v>84</v>
      </c>
      <c r="B52" s="287" t="s">
        <v>85</v>
      </c>
      <c r="C52" s="288">
        <v>6399186000.0100002</v>
      </c>
      <c r="D52" s="288">
        <v>0</v>
      </c>
      <c r="E52" s="288">
        <v>0</v>
      </c>
      <c r="F52" s="288">
        <v>6399186000.0100002</v>
      </c>
      <c r="G52" s="288">
        <v>0</v>
      </c>
      <c r="H52" s="344">
        <v>6399186000.0100002</v>
      </c>
      <c r="I52" s="359"/>
    </row>
    <row r="53" spans="1:9" s="282" customFormat="1">
      <c r="A53" s="339" t="s">
        <v>279</v>
      </c>
      <c r="B53" s="337" t="s">
        <v>280</v>
      </c>
      <c r="C53" s="286">
        <v>5864186000.0100002</v>
      </c>
      <c r="D53" s="286">
        <v>0</v>
      </c>
      <c r="E53" s="286">
        <v>0</v>
      </c>
      <c r="F53" s="286">
        <v>5864186000.0100002</v>
      </c>
      <c r="G53" s="286">
        <v>0</v>
      </c>
      <c r="H53" s="340">
        <v>5864186000.0100002</v>
      </c>
      <c r="I53" s="359"/>
    </row>
    <row r="54" spans="1:9" s="282" customFormat="1">
      <c r="A54" s="341" t="s">
        <v>281</v>
      </c>
      <c r="B54" s="336" t="s">
        <v>280</v>
      </c>
      <c r="C54" s="285">
        <v>5864186000.0100002</v>
      </c>
      <c r="D54" s="285">
        <v>0</v>
      </c>
      <c r="E54" s="285">
        <v>0</v>
      </c>
      <c r="F54" s="285">
        <v>5864186000.0100002</v>
      </c>
      <c r="G54" s="285">
        <v>0</v>
      </c>
      <c r="H54" s="342">
        <v>5864186000.0100002</v>
      </c>
      <c r="I54" s="359"/>
    </row>
    <row r="55" spans="1:9" s="282" customFormat="1">
      <c r="A55" s="339" t="s">
        <v>282</v>
      </c>
      <c r="B55" s="337" t="s">
        <v>283</v>
      </c>
      <c r="C55" s="286">
        <v>465000000</v>
      </c>
      <c r="D55" s="286">
        <v>0</v>
      </c>
      <c r="E55" s="286">
        <v>0</v>
      </c>
      <c r="F55" s="286">
        <v>465000000</v>
      </c>
      <c r="G55" s="286">
        <v>0</v>
      </c>
      <c r="H55" s="340">
        <v>465000000</v>
      </c>
      <c r="I55" s="359"/>
    </row>
    <row r="56" spans="1:9" s="282" customFormat="1">
      <c r="A56" s="341" t="s">
        <v>284</v>
      </c>
      <c r="B56" s="336" t="s">
        <v>283</v>
      </c>
      <c r="C56" s="285">
        <v>465000000</v>
      </c>
      <c r="D56" s="285">
        <v>0</v>
      </c>
      <c r="E56" s="285">
        <v>0</v>
      </c>
      <c r="F56" s="285">
        <v>465000000</v>
      </c>
      <c r="G56" s="285">
        <v>0</v>
      </c>
      <c r="H56" s="342">
        <v>465000000</v>
      </c>
      <c r="I56" s="359"/>
    </row>
    <row r="57" spans="1:9" s="282" customFormat="1">
      <c r="A57" s="339" t="s">
        <v>285</v>
      </c>
      <c r="B57" s="337" t="s">
        <v>286</v>
      </c>
      <c r="C57" s="286">
        <v>70000000</v>
      </c>
      <c r="D57" s="286">
        <v>0</v>
      </c>
      <c r="E57" s="286">
        <v>0</v>
      </c>
      <c r="F57" s="286">
        <v>70000000</v>
      </c>
      <c r="G57" s="286">
        <v>0</v>
      </c>
      <c r="H57" s="340">
        <v>70000000</v>
      </c>
      <c r="I57" s="359"/>
    </row>
    <row r="58" spans="1:9" s="282" customFormat="1">
      <c r="A58" s="341" t="s">
        <v>287</v>
      </c>
      <c r="B58" s="336" t="s">
        <v>286</v>
      </c>
      <c r="C58" s="285">
        <v>70000000</v>
      </c>
      <c r="D58" s="285">
        <v>0</v>
      </c>
      <c r="E58" s="285">
        <v>0</v>
      </c>
      <c r="F58" s="285">
        <v>70000000</v>
      </c>
      <c r="G58" s="285">
        <v>0</v>
      </c>
      <c r="H58" s="342">
        <v>70000000</v>
      </c>
      <c r="I58" s="359"/>
    </row>
    <row r="59" spans="1:9" s="282" customFormat="1">
      <c r="A59" s="343" t="s">
        <v>88</v>
      </c>
      <c r="B59" s="287" t="s">
        <v>89</v>
      </c>
      <c r="C59" s="288">
        <v>221853967.44999999</v>
      </c>
      <c r="D59" s="288">
        <v>0</v>
      </c>
      <c r="E59" s="288">
        <v>0</v>
      </c>
      <c r="F59" s="288">
        <v>221853967.44999999</v>
      </c>
      <c r="G59" s="288">
        <v>0</v>
      </c>
      <c r="H59" s="344">
        <v>221853967.44999999</v>
      </c>
      <c r="I59" s="359"/>
    </row>
    <row r="60" spans="1:9" s="282" customFormat="1">
      <c r="A60" s="339" t="s">
        <v>288</v>
      </c>
      <c r="B60" s="337" t="s">
        <v>262</v>
      </c>
      <c r="C60" s="286">
        <v>58748719</v>
      </c>
      <c r="D60" s="286">
        <v>0</v>
      </c>
      <c r="E60" s="286">
        <v>0</v>
      </c>
      <c r="F60" s="286">
        <v>58748719</v>
      </c>
      <c r="G60" s="286">
        <v>0</v>
      </c>
      <c r="H60" s="340">
        <v>58748719</v>
      </c>
      <c r="I60" s="359"/>
    </row>
    <row r="61" spans="1:9" s="282" customFormat="1">
      <c r="A61" s="341" t="s">
        <v>289</v>
      </c>
      <c r="B61" s="336" t="s">
        <v>262</v>
      </c>
      <c r="C61" s="285">
        <v>58748719</v>
      </c>
      <c r="D61" s="285">
        <v>0</v>
      </c>
      <c r="E61" s="285">
        <v>0</v>
      </c>
      <c r="F61" s="285">
        <v>58748719</v>
      </c>
      <c r="G61" s="285">
        <v>0</v>
      </c>
      <c r="H61" s="342">
        <v>58748719</v>
      </c>
      <c r="I61" s="359"/>
    </row>
    <row r="62" spans="1:9" s="282" customFormat="1">
      <c r="A62" s="339" t="s">
        <v>290</v>
      </c>
      <c r="B62" s="337" t="s">
        <v>264</v>
      </c>
      <c r="C62" s="286">
        <v>163105248.44999999</v>
      </c>
      <c r="D62" s="286">
        <v>0</v>
      </c>
      <c r="E62" s="286">
        <v>0</v>
      </c>
      <c r="F62" s="286">
        <v>163105248.44999999</v>
      </c>
      <c r="G62" s="286">
        <v>0</v>
      </c>
      <c r="H62" s="340">
        <v>163105248.44999999</v>
      </c>
      <c r="I62" s="359"/>
    </row>
    <row r="63" spans="1:9" s="282" customFormat="1">
      <c r="A63" s="341" t="s">
        <v>291</v>
      </c>
      <c r="B63" s="336" t="s">
        <v>264</v>
      </c>
      <c r="C63" s="285">
        <v>163105248.44999999</v>
      </c>
      <c r="D63" s="285">
        <v>0</v>
      </c>
      <c r="E63" s="285">
        <v>0</v>
      </c>
      <c r="F63" s="285">
        <v>163105248.44999999</v>
      </c>
      <c r="G63" s="285">
        <v>0</v>
      </c>
      <c r="H63" s="342">
        <v>163105248.44999999</v>
      </c>
      <c r="I63" s="359"/>
    </row>
    <row r="64" spans="1:9" s="282" customFormat="1">
      <c r="A64" s="343" t="s">
        <v>92</v>
      </c>
      <c r="B64" s="287" t="s">
        <v>93</v>
      </c>
      <c r="C64" s="288">
        <v>1413116881.8099999</v>
      </c>
      <c r="D64" s="288">
        <v>0</v>
      </c>
      <c r="E64" s="288">
        <v>0</v>
      </c>
      <c r="F64" s="288">
        <v>1413116881.8099999</v>
      </c>
      <c r="G64" s="288">
        <v>0</v>
      </c>
      <c r="H64" s="344">
        <v>1413116881.8099999</v>
      </c>
      <c r="I64" s="359"/>
    </row>
    <row r="65" spans="1:9" s="282" customFormat="1">
      <c r="A65" s="339" t="s">
        <v>292</v>
      </c>
      <c r="B65" s="337" t="s">
        <v>268</v>
      </c>
      <c r="C65" s="286">
        <v>211130986.96000001</v>
      </c>
      <c r="D65" s="286">
        <v>0</v>
      </c>
      <c r="E65" s="286">
        <v>0</v>
      </c>
      <c r="F65" s="286">
        <v>211130986.96000001</v>
      </c>
      <c r="G65" s="286">
        <v>0</v>
      </c>
      <c r="H65" s="340">
        <v>211130986.96000001</v>
      </c>
      <c r="I65" s="359"/>
    </row>
    <row r="66" spans="1:9" s="282" customFormat="1">
      <c r="A66" s="341" t="s">
        <v>293</v>
      </c>
      <c r="B66" s="336" t="s">
        <v>268</v>
      </c>
      <c r="C66" s="285">
        <v>211130986.96000001</v>
      </c>
      <c r="D66" s="285">
        <v>0</v>
      </c>
      <c r="E66" s="285">
        <v>0</v>
      </c>
      <c r="F66" s="285">
        <v>211130986.96000001</v>
      </c>
      <c r="G66" s="285">
        <v>0</v>
      </c>
      <c r="H66" s="342">
        <v>211130986.96000001</v>
      </c>
      <c r="I66" s="359"/>
    </row>
    <row r="67" spans="1:9" s="282" customFormat="1">
      <c r="A67" s="339" t="s">
        <v>294</v>
      </c>
      <c r="B67" s="337" t="s">
        <v>270</v>
      </c>
      <c r="C67" s="286">
        <v>1201985894.8499999</v>
      </c>
      <c r="D67" s="286">
        <v>0</v>
      </c>
      <c r="E67" s="286">
        <v>0</v>
      </c>
      <c r="F67" s="286">
        <v>1201985894.8499999</v>
      </c>
      <c r="G67" s="286">
        <v>0</v>
      </c>
      <c r="H67" s="340">
        <v>1201985894.8499999</v>
      </c>
      <c r="I67" s="359"/>
    </row>
    <row r="68" spans="1:9" s="282" customFormat="1">
      <c r="A68" s="341" t="s">
        <v>295</v>
      </c>
      <c r="B68" s="336" t="s">
        <v>270</v>
      </c>
      <c r="C68" s="285">
        <v>1201985894.8499999</v>
      </c>
      <c r="D68" s="285">
        <v>0</v>
      </c>
      <c r="E68" s="285">
        <v>0</v>
      </c>
      <c r="F68" s="285">
        <v>1201985894.8499999</v>
      </c>
      <c r="G68" s="285">
        <v>0</v>
      </c>
      <c r="H68" s="342">
        <v>1201985894.8499999</v>
      </c>
      <c r="I68" s="359"/>
    </row>
    <row r="69" spans="1:9" s="282" customFormat="1">
      <c r="A69" s="343" t="s">
        <v>95</v>
      </c>
      <c r="B69" s="287" t="s">
        <v>96</v>
      </c>
      <c r="C69" s="288">
        <v>242083976</v>
      </c>
      <c r="D69" s="288">
        <v>0</v>
      </c>
      <c r="E69" s="288">
        <v>0</v>
      </c>
      <c r="F69" s="288">
        <v>242083976</v>
      </c>
      <c r="G69" s="288">
        <v>0</v>
      </c>
      <c r="H69" s="344">
        <v>242083976</v>
      </c>
      <c r="I69" s="359"/>
    </row>
    <row r="70" spans="1:9" s="282" customFormat="1">
      <c r="A70" s="339" t="s">
        <v>296</v>
      </c>
      <c r="B70" s="337" t="s">
        <v>297</v>
      </c>
      <c r="C70" s="286">
        <v>242083976</v>
      </c>
      <c r="D70" s="286">
        <v>0</v>
      </c>
      <c r="E70" s="286">
        <v>0</v>
      </c>
      <c r="F70" s="286">
        <v>242083976</v>
      </c>
      <c r="G70" s="286">
        <v>0</v>
      </c>
      <c r="H70" s="340">
        <v>242083976</v>
      </c>
      <c r="I70" s="359"/>
    </row>
    <row r="71" spans="1:9" s="282" customFormat="1">
      <c r="A71" s="341" t="s">
        <v>298</v>
      </c>
      <c r="B71" s="336" t="s">
        <v>297</v>
      </c>
      <c r="C71" s="285">
        <v>242083976</v>
      </c>
      <c r="D71" s="285">
        <v>0</v>
      </c>
      <c r="E71" s="285">
        <v>0</v>
      </c>
      <c r="F71" s="285">
        <v>242083976</v>
      </c>
      <c r="G71" s="285">
        <v>0</v>
      </c>
      <c r="H71" s="342">
        <v>242083976</v>
      </c>
      <c r="I71" s="359"/>
    </row>
    <row r="72" spans="1:9" s="282" customFormat="1" ht="25.5">
      <c r="A72" s="343" t="s">
        <v>99</v>
      </c>
      <c r="B72" s="287" t="s">
        <v>100</v>
      </c>
      <c r="C72" s="288">
        <v>-1720051628.2</v>
      </c>
      <c r="D72" s="288">
        <v>0</v>
      </c>
      <c r="E72" s="288">
        <v>31817577</v>
      </c>
      <c r="F72" s="288">
        <v>-1751869205.2</v>
      </c>
      <c r="G72" s="288">
        <v>0</v>
      </c>
      <c r="H72" s="344">
        <v>-1751869205.2</v>
      </c>
      <c r="I72" s="359"/>
    </row>
    <row r="73" spans="1:9" s="282" customFormat="1">
      <c r="A73" s="339" t="s">
        <v>299</v>
      </c>
      <c r="B73" s="337" t="s">
        <v>257</v>
      </c>
      <c r="C73" s="286">
        <v>-386617491</v>
      </c>
      <c r="D73" s="286">
        <v>0</v>
      </c>
      <c r="E73" s="286">
        <v>6665819</v>
      </c>
      <c r="F73" s="286">
        <v>-393283310</v>
      </c>
      <c r="G73" s="286">
        <v>0</v>
      </c>
      <c r="H73" s="340">
        <v>-393283310</v>
      </c>
      <c r="I73" s="359"/>
    </row>
    <row r="74" spans="1:9" s="282" customFormat="1">
      <c r="A74" s="341" t="s">
        <v>300</v>
      </c>
      <c r="B74" s="336" t="s">
        <v>301</v>
      </c>
      <c r="C74" s="285">
        <v>0</v>
      </c>
      <c r="D74" s="285">
        <v>0</v>
      </c>
      <c r="E74" s="285">
        <v>0</v>
      </c>
      <c r="F74" s="285">
        <v>0</v>
      </c>
      <c r="G74" s="285">
        <v>0</v>
      </c>
      <c r="H74" s="342">
        <v>0</v>
      </c>
      <c r="I74" s="359"/>
    </row>
    <row r="75" spans="1:9" s="282" customFormat="1">
      <c r="A75" s="341" t="s">
        <v>302</v>
      </c>
      <c r="B75" s="336" t="s">
        <v>280</v>
      </c>
      <c r="C75" s="285">
        <v>-354294569</v>
      </c>
      <c r="D75" s="285">
        <v>0</v>
      </c>
      <c r="E75" s="285">
        <v>6108527</v>
      </c>
      <c r="F75" s="285">
        <v>-360403096</v>
      </c>
      <c r="G75" s="285">
        <v>0</v>
      </c>
      <c r="H75" s="342">
        <v>-360403096</v>
      </c>
      <c r="I75" s="359"/>
    </row>
    <row r="76" spans="1:9" s="282" customFormat="1">
      <c r="A76" s="341" t="s">
        <v>303</v>
      </c>
      <c r="B76" s="336" t="s">
        <v>283</v>
      </c>
      <c r="C76" s="285">
        <v>-28093750</v>
      </c>
      <c r="D76" s="285">
        <v>0</v>
      </c>
      <c r="E76" s="285">
        <v>484375</v>
      </c>
      <c r="F76" s="285">
        <v>-28578125</v>
      </c>
      <c r="G76" s="285">
        <v>0</v>
      </c>
      <c r="H76" s="342">
        <v>-28578125</v>
      </c>
      <c r="I76" s="359"/>
    </row>
    <row r="77" spans="1:9" s="282" customFormat="1">
      <c r="A77" s="341" t="s">
        <v>304</v>
      </c>
      <c r="B77" s="336" t="s">
        <v>286</v>
      </c>
      <c r="C77" s="285">
        <v>-4229172</v>
      </c>
      <c r="D77" s="285">
        <v>0</v>
      </c>
      <c r="E77" s="285">
        <v>72917</v>
      </c>
      <c r="F77" s="285">
        <v>-4302089</v>
      </c>
      <c r="G77" s="285">
        <v>0</v>
      </c>
      <c r="H77" s="342">
        <v>-4302089</v>
      </c>
      <c r="I77" s="359"/>
    </row>
    <row r="78" spans="1:9" s="282" customFormat="1">
      <c r="A78" s="339" t="s">
        <v>305</v>
      </c>
      <c r="B78" s="337" t="s">
        <v>260</v>
      </c>
      <c r="C78" s="286">
        <v>-132453006</v>
      </c>
      <c r="D78" s="286">
        <v>0</v>
      </c>
      <c r="E78" s="286">
        <v>1532066</v>
      </c>
      <c r="F78" s="286">
        <v>-133985072</v>
      </c>
      <c r="G78" s="286">
        <v>0</v>
      </c>
      <c r="H78" s="340">
        <v>-133985072</v>
      </c>
      <c r="I78" s="359"/>
    </row>
    <row r="79" spans="1:9" s="282" customFormat="1">
      <c r="A79" s="341" t="s">
        <v>306</v>
      </c>
      <c r="B79" s="336" t="s">
        <v>262</v>
      </c>
      <c r="C79" s="285">
        <v>-37431485</v>
      </c>
      <c r="D79" s="285">
        <v>0</v>
      </c>
      <c r="E79" s="285">
        <v>243745</v>
      </c>
      <c r="F79" s="285">
        <v>-37675230</v>
      </c>
      <c r="G79" s="285">
        <v>0</v>
      </c>
      <c r="H79" s="342">
        <v>-37675230</v>
      </c>
      <c r="I79" s="359"/>
    </row>
    <row r="80" spans="1:9" s="282" customFormat="1">
      <c r="A80" s="341" t="s">
        <v>307</v>
      </c>
      <c r="B80" s="336" t="s">
        <v>264</v>
      </c>
      <c r="C80" s="285">
        <v>-95021521</v>
      </c>
      <c r="D80" s="285">
        <v>0</v>
      </c>
      <c r="E80" s="285">
        <v>1288321</v>
      </c>
      <c r="F80" s="285">
        <v>-96309842</v>
      </c>
      <c r="G80" s="285">
        <v>0</v>
      </c>
      <c r="H80" s="342">
        <v>-96309842</v>
      </c>
      <c r="I80" s="359"/>
    </row>
    <row r="81" spans="1:9" s="282" customFormat="1">
      <c r="A81" s="339" t="s">
        <v>308</v>
      </c>
      <c r="B81" s="337" t="s">
        <v>266</v>
      </c>
      <c r="C81" s="286">
        <v>-1029504987.2</v>
      </c>
      <c r="D81" s="286">
        <v>0</v>
      </c>
      <c r="E81" s="286">
        <v>21602326</v>
      </c>
      <c r="F81" s="286">
        <v>-1051107313.2</v>
      </c>
      <c r="G81" s="286">
        <v>0</v>
      </c>
      <c r="H81" s="340">
        <v>-1051107313.2</v>
      </c>
      <c r="I81" s="359"/>
    </row>
    <row r="82" spans="1:9" s="282" customFormat="1">
      <c r="A82" s="341" t="s">
        <v>309</v>
      </c>
      <c r="B82" s="336" t="s">
        <v>268</v>
      </c>
      <c r="C82" s="285">
        <v>-178598004</v>
      </c>
      <c r="D82" s="285">
        <v>0</v>
      </c>
      <c r="E82" s="285">
        <v>902622</v>
      </c>
      <c r="F82" s="285">
        <v>-179500626</v>
      </c>
      <c r="G82" s="285">
        <v>0</v>
      </c>
      <c r="H82" s="342">
        <v>-179500626</v>
      </c>
      <c r="I82" s="359"/>
    </row>
    <row r="83" spans="1:9" s="282" customFormat="1">
      <c r="A83" s="341" t="s">
        <v>310</v>
      </c>
      <c r="B83" s="336" t="s">
        <v>270</v>
      </c>
      <c r="C83" s="285">
        <v>-850906983.20000005</v>
      </c>
      <c r="D83" s="285">
        <v>0</v>
      </c>
      <c r="E83" s="285">
        <v>20699704</v>
      </c>
      <c r="F83" s="285">
        <v>-871606687.20000005</v>
      </c>
      <c r="G83" s="285">
        <v>0</v>
      </c>
      <c r="H83" s="342">
        <v>-871606687.20000005</v>
      </c>
      <c r="I83" s="359"/>
    </row>
    <row r="84" spans="1:9" s="282" customFormat="1">
      <c r="A84" s="339" t="s">
        <v>311</v>
      </c>
      <c r="B84" s="337" t="s">
        <v>312</v>
      </c>
      <c r="C84" s="286">
        <v>-171476144</v>
      </c>
      <c r="D84" s="286">
        <v>0</v>
      </c>
      <c r="E84" s="286">
        <v>2017366</v>
      </c>
      <c r="F84" s="286">
        <v>-173493510</v>
      </c>
      <c r="G84" s="286">
        <v>0</v>
      </c>
      <c r="H84" s="340">
        <v>-173493510</v>
      </c>
      <c r="I84" s="359"/>
    </row>
    <row r="85" spans="1:9" s="282" customFormat="1">
      <c r="A85" s="341" t="s">
        <v>313</v>
      </c>
      <c r="B85" s="336" t="s">
        <v>297</v>
      </c>
      <c r="C85" s="285">
        <v>-171476144</v>
      </c>
      <c r="D85" s="285">
        <v>0</v>
      </c>
      <c r="E85" s="285">
        <v>2017366</v>
      </c>
      <c r="F85" s="285">
        <v>-173493510</v>
      </c>
      <c r="G85" s="285">
        <v>0</v>
      </c>
      <c r="H85" s="342">
        <v>-173493510</v>
      </c>
      <c r="I85" s="359"/>
    </row>
    <row r="86" spans="1:9" s="282" customFormat="1">
      <c r="A86" s="339" t="s">
        <v>314</v>
      </c>
      <c r="B86" s="337" t="s">
        <v>315</v>
      </c>
      <c r="C86" s="286">
        <v>0</v>
      </c>
      <c r="D86" s="286">
        <v>0</v>
      </c>
      <c r="E86" s="286">
        <v>0</v>
      </c>
      <c r="F86" s="286">
        <v>0</v>
      </c>
      <c r="G86" s="286">
        <v>0</v>
      </c>
      <c r="H86" s="340">
        <v>0</v>
      </c>
      <c r="I86" s="359"/>
    </row>
    <row r="87" spans="1:9" s="282" customFormat="1" ht="25.5">
      <c r="A87" s="341" t="s">
        <v>316</v>
      </c>
      <c r="B87" s="336" t="s">
        <v>317</v>
      </c>
      <c r="C87" s="285">
        <v>0</v>
      </c>
      <c r="D87" s="285">
        <v>0</v>
      </c>
      <c r="E87" s="285">
        <v>0</v>
      </c>
      <c r="F87" s="285">
        <v>0</v>
      </c>
      <c r="G87" s="285">
        <v>0</v>
      </c>
      <c r="H87" s="342">
        <v>0</v>
      </c>
      <c r="I87" s="359"/>
    </row>
    <row r="88" spans="1:9" s="282" customFormat="1" ht="25.5">
      <c r="A88" s="341" t="s">
        <v>318</v>
      </c>
      <c r="B88" s="336" t="s">
        <v>319</v>
      </c>
      <c r="C88" s="285">
        <v>0</v>
      </c>
      <c r="D88" s="285">
        <v>0</v>
      </c>
      <c r="E88" s="285">
        <v>0</v>
      </c>
      <c r="F88" s="285">
        <v>0</v>
      </c>
      <c r="G88" s="285">
        <v>0</v>
      </c>
      <c r="H88" s="342">
        <v>0</v>
      </c>
      <c r="I88" s="359"/>
    </row>
    <row r="89" spans="1:9" s="282" customFormat="1" ht="25.5">
      <c r="A89" s="341" t="s">
        <v>320</v>
      </c>
      <c r="B89" s="336" t="s">
        <v>321</v>
      </c>
      <c r="C89" s="285">
        <v>0</v>
      </c>
      <c r="D89" s="285">
        <v>0</v>
      </c>
      <c r="E89" s="285">
        <v>0</v>
      </c>
      <c r="F89" s="285">
        <v>0</v>
      </c>
      <c r="G89" s="285">
        <v>0</v>
      </c>
      <c r="H89" s="342">
        <v>0</v>
      </c>
      <c r="I89" s="359"/>
    </row>
    <row r="90" spans="1:9" s="282" customFormat="1" ht="25.5">
      <c r="A90" s="343" t="s">
        <v>101</v>
      </c>
      <c r="B90" s="287" t="s">
        <v>102</v>
      </c>
      <c r="C90" s="288">
        <v>-353757467</v>
      </c>
      <c r="D90" s="288">
        <v>0</v>
      </c>
      <c r="E90" s="288">
        <v>0</v>
      </c>
      <c r="F90" s="288">
        <v>-353757467</v>
      </c>
      <c r="G90" s="288">
        <v>0</v>
      </c>
      <c r="H90" s="344">
        <v>-353757467</v>
      </c>
      <c r="I90" s="359"/>
    </row>
    <row r="91" spans="1:9" s="282" customFormat="1">
      <c r="A91" s="339" t="s">
        <v>322</v>
      </c>
      <c r="B91" s="337" t="s">
        <v>257</v>
      </c>
      <c r="C91" s="286">
        <v>-353757467</v>
      </c>
      <c r="D91" s="286">
        <v>0</v>
      </c>
      <c r="E91" s="286">
        <v>0</v>
      </c>
      <c r="F91" s="286">
        <v>-353757467</v>
      </c>
      <c r="G91" s="286">
        <v>0</v>
      </c>
      <c r="H91" s="340">
        <v>-353757467</v>
      </c>
      <c r="I91" s="359"/>
    </row>
    <row r="92" spans="1:9" s="282" customFormat="1">
      <c r="A92" s="341" t="s">
        <v>323</v>
      </c>
      <c r="B92" s="336" t="s">
        <v>280</v>
      </c>
      <c r="C92" s="285">
        <v>-343725899</v>
      </c>
      <c r="D92" s="285">
        <v>0</v>
      </c>
      <c r="E92" s="285">
        <v>0</v>
      </c>
      <c r="F92" s="285">
        <v>-343725899</v>
      </c>
      <c r="G92" s="285">
        <v>0</v>
      </c>
      <c r="H92" s="342">
        <v>-343725899</v>
      </c>
      <c r="I92" s="359"/>
    </row>
    <row r="93" spans="1:9" s="282" customFormat="1">
      <c r="A93" s="341" t="s">
        <v>324</v>
      </c>
      <c r="B93" s="336" t="s">
        <v>283</v>
      </c>
      <c r="C93" s="285">
        <v>-5965329</v>
      </c>
      <c r="D93" s="285">
        <v>0</v>
      </c>
      <c r="E93" s="285">
        <v>0</v>
      </c>
      <c r="F93" s="285">
        <v>-5965329</v>
      </c>
      <c r="G93" s="285">
        <v>0</v>
      </c>
      <c r="H93" s="342">
        <v>-5965329</v>
      </c>
      <c r="I93" s="359"/>
    </row>
    <row r="94" spans="1:9" s="282" customFormat="1">
      <c r="A94" s="341" t="s">
        <v>325</v>
      </c>
      <c r="B94" s="336" t="s">
        <v>286</v>
      </c>
      <c r="C94" s="285">
        <v>-4066239</v>
      </c>
      <c r="D94" s="285">
        <v>0</v>
      </c>
      <c r="E94" s="285">
        <v>0</v>
      </c>
      <c r="F94" s="285">
        <v>-4066239</v>
      </c>
      <c r="G94" s="285">
        <v>0</v>
      </c>
      <c r="H94" s="342">
        <v>-4066239</v>
      </c>
      <c r="I94" s="359"/>
    </row>
    <row r="95" spans="1:9" s="282" customFormat="1">
      <c r="A95" s="345" t="s">
        <v>51</v>
      </c>
      <c r="B95" s="289" t="s">
        <v>52</v>
      </c>
      <c r="C95" s="290">
        <v>6613489090.75</v>
      </c>
      <c r="D95" s="290">
        <v>49634992</v>
      </c>
      <c r="E95" s="290">
        <v>1473660705.99</v>
      </c>
      <c r="F95" s="290">
        <v>5189463376.7600002</v>
      </c>
      <c r="G95" s="290">
        <v>5189463376.7600002</v>
      </c>
      <c r="H95" s="346">
        <v>0</v>
      </c>
      <c r="I95" s="359"/>
    </row>
    <row r="96" spans="1:9" s="282" customFormat="1">
      <c r="A96" s="343" t="s">
        <v>55</v>
      </c>
      <c r="B96" s="287" t="s">
        <v>56</v>
      </c>
      <c r="C96" s="288">
        <v>216798251.77000001</v>
      </c>
      <c r="D96" s="288">
        <v>6426000</v>
      </c>
      <c r="E96" s="288">
        <v>0</v>
      </c>
      <c r="F96" s="288">
        <v>223224251.77000001</v>
      </c>
      <c r="G96" s="288">
        <v>223224251.77000001</v>
      </c>
      <c r="H96" s="344">
        <v>0</v>
      </c>
      <c r="I96" s="359"/>
    </row>
    <row r="97" spans="1:9" s="282" customFormat="1">
      <c r="A97" s="339" t="s">
        <v>326</v>
      </c>
      <c r="B97" s="337" t="s">
        <v>327</v>
      </c>
      <c r="C97" s="286">
        <v>32883702.84</v>
      </c>
      <c r="D97" s="286">
        <v>0</v>
      </c>
      <c r="E97" s="286">
        <v>0</v>
      </c>
      <c r="F97" s="286">
        <v>32883702.84</v>
      </c>
      <c r="G97" s="286">
        <v>32883702.84</v>
      </c>
      <c r="H97" s="340">
        <v>0</v>
      </c>
      <c r="I97" s="359"/>
    </row>
    <row r="98" spans="1:9" s="282" customFormat="1">
      <c r="A98" s="341" t="s">
        <v>328</v>
      </c>
      <c r="B98" s="336" t="s">
        <v>327</v>
      </c>
      <c r="C98" s="285">
        <v>32883702.84</v>
      </c>
      <c r="D98" s="285">
        <v>0</v>
      </c>
      <c r="E98" s="285">
        <v>0</v>
      </c>
      <c r="F98" s="285">
        <v>32883702.84</v>
      </c>
      <c r="G98" s="285">
        <v>32883702.84</v>
      </c>
      <c r="H98" s="342">
        <v>0</v>
      </c>
      <c r="I98" s="359"/>
    </row>
    <row r="99" spans="1:9" s="282" customFormat="1">
      <c r="A99" s="339" t="s">
        <v>329</v>
      </c>
      <c r="B99" s="337" t="s">
        <v>330</v>
      </c>
      <c r="C99" s="286">
        <v>98897250.769999996</v>
      </c>
      <c r="D99" s="286">
        <v>0</v>
      </c>
      <c r="E99" s="286">
        <v>0</v>
      </c>
      <c r="F99" s="286">
        <v>98897250.769999996</v>
      </c>
      <c r="G99" s="286">
        <v>98897250.769999996</v>
      </c>
      <c r="H99" s="340">
        <v>0</v>
      </c>
      <c r="I99" s="359"/>
    </row>
    <row r="100" spans="1:9" s="282" customFormat="1" ht="25.5">
      <c r="A100" s="341" t="s">
        <v>331</v>
      </c>
      <c r="B100" s="336" t="s">
        <v>330</v>
      </c>
      <c r="C100" s="285">
        <v>98897250.769999996</v>
      </c>
      <c r="D100" s="285">
        <v>0</v>
      </c>
      <c r="E100" s="285">
        <v>0</v>
      </c>
      <c r="F100" s="285">
        <v>98897250.769999996</v>
      </c>
      <c r="G100" s="285">
        <v>98897250.769999996</v>
      </c>
      <c r="H100" s="342">
        <v>0</v>
      </c>
      <c r="I100" s="359"/>
    </row>
    <row r="101" spans="1:9" s="282" customFormat="1">
      <c r="A101" s="339" t="s">
        <v>332</v>
      </c>
      <c r="B101" s="337" t="s">
        <v>333</v>
      </c>
      <c r="C101" s="286">
        <v>85017298.159999996</v>
      </c>
      <c r="D101" s="286">
        <v>6426000</v>
      </c>
      <c r="E101" s="286">
        <v>0</v>
      </c>
      <c r="F101" s="286">
        <v>91443298.159999996</v>
      </c>
      <c r="G101" s="286">
        <v>91443298.159999996</v>
      </c>
      <c r="H101" s="340">
        <v>0</v>
      </c>
      <c r="I101" s="359"/>
    </row>
    <row r="102" spans="1:9" s="282" customFormat="1">
      <c r="A102" s="341" t="s">
        <v>334</v>
      </c>
      <c r="B102" s="336" t="s">
        <v>333</v>
      </c>
      <c r="C102" s="285">
        <v>85017298.159999996</v>
      </c>
      <c r="D102" s="285">
        <v>6426000</v>
      </c>
      <c r="E102" s="285">
        <v>0</v>
      </c>
      <c r="F102" s="285">
        <v>91443298.159999996</v>
      </c>
      <c r="G102" s="285">
        <v>91443298.159999996</v>
      </c>
      <c r="H102" s="342">
        <v>0</v>
      </c>
      <c r="I102" s="359"/>
    </row>
    <row r="103" spans="1:9" s="282" customFormat="1">
      <c r="A103" s="343" t="s">
        <v>57</v>
      </c>
      <c r="B103" s="287" t="s">
        <v>58</v>
      </c>
      <c r="C103" s="288">
        <v>7532548</v>
      </c>
      <c r="D103" s="288">
        <v>16140755</v>
      </c>
      <c r="E103" s="288">
        <v>10945162</v>
      </c>
      <c r="F103" s="288">
        <v>12728141</v>
      </c>
      <c r="G103" s="288">
        <v>12728141</v>
      </c>
      <c r="H103" s="344">
        <v>0</v>
      </c>
      <c r="I103" s="359"/>
    </row>
    <row r="104" spans="1:9" s="282" customFormat="1">
      <c r="A104" s="339" t="s">
        <v>335</v>
      </c>
      <c r="B104" s="337" t="s">
        <v>336</v>
      </c>
      <c r="C104" s="286">
        <v>7532548</v>
      </c>
      <c r="D104" s="286">
        <v>16140755</v>
      </c>
      <c r="E104" s="286">
        <v>10945162</v>
      </c>
      <c r="F104" s="286">
        <v>12728141</v>
      </c>
      <c r="G104" s="286">
        <v>12728141</v>
      </c>
      <c r="H104" s="340">
        <v>0</v>
      </c>
      <c r="I104" s="359"/>
    </row>
    <row r="105" spans="1:9" s="282" customFormat="1">
      <c r="A105" s="341" t="s">
        <v>337</v>
      </c>
      <c r="B105" s="336" t="s">
        <v>336</v>
      </c>
      <c r="C105" s="285">
        <v>7532548</v>
      </c>
      <c r="D105" s="285">
        <v>16140755</v>
      </c>
      <c r="E105" s="285">
        <v>10945162</v>
      </c>
      <c r="F105" s="285">
        <v>12728141</v>
      </c>
      <c r="G105" s="285">
        <v>12728141</v>
      </c>
      <c r="H105" s="342">
        <v>0</v>
      </c>
      <c r="I105" s="359"/>
    </row>
    <row r="106" spans="1:9" s="282" customFormat="1">
      <c r="A106" s="339" t="s">
        <v>338</v>
      </c>
      <c r="B106" s="337" t="s">
        <v>339</v>
      </c>
      <c r="C106" s="286">
        <v>0</v>
      </c>
      <c r="D106" s="286">
        <v>0</v>
      </c>
      <c r="E106" s="286">
        <v>0</v>
      </c>
      <c r="F106" s="286">
        <v>0</v>
      </c>
      <c r="G106" s="286">
        <v>0</v>
      </c>
      <c r="H106" s="340">
        <v>0</v>
      </c>
      <c r="I106" s="359"/>
    </row>
    <row r="107" spans="1:9" s="282" customFormat="1">
      <c r="A107" s="341" t="s">
        <v>340</v>
      </c>
      <c r="B107" s="336" t="s">
        <v>341</v>
      </c>
      <c r="C107" s="285">
        <v>0</v>
      </c>
      <c r="D107" s="285">
        <v>0</v>
      </c>
      <c r="E107" s="285">
        <v>0</v>
      </c>
      <c r="F107" s="285">
        <v>0</v>
      </c>
      <c r="G107" s="285">
        <v>0</v>
      </c>
      <c r="H107" s="342">
        <v>0</v>
      </c>
      <c r="I107" s="359"/>
    </row>
    <row r="108" spans="1:9" s="282" customFormat="1">
      <c r="A108" s="343" t="s">
        <v>59</v>
      </c>
      <c r="B108" s="287" t="s">
        <v>60</v>
      </c>
      <c r="C108" s="288">
        <v>5968796911.9899998</v>
      </c>
      <c r="D108" s="288">
        <v>9818237</v>
      </c>
      <c r="E108" s="288">
        <v>1462715543.99</v>
      </c>
      <c r="F108" s="288">
        <v>4515899605</v>
      </c>
      <c r="G108" s="288">
        <v>4515899605</v>
      </c>
      <c r="H108" s="344">
        <v>0</v>
      </c>
      <c r="I108" s="359"/>
    </row>
    <row r="109" spans="1:9" s="282" customFormat="1">
      <c r="A109" s="339" t="s">
        <v>342</v>
      </c>
      <c r="B109" s="337" t="s">
        <v>343</v>
      </c>
      <c r="C109" s="286">
        <v>5968796911.9899998</v>
      </c>
      <c r="D109" s="286">
        <v>9818237</v>
      </c>
      <c r="E109" s="286">
        <v>1462715543.99</v>
      </c>
      <c r="F109" s="286">
        <v>4515899605</v>
      </c>
      <c r="G109" s="286">
        <v>4515899605</v>
      </c>
      <c r="H109" s="340">
        <v>0</v>
      </c>
      <c r="I109" s="359"/>
    </row>
    <row r="110" spans="1:9" s="282" customFormat="1">
      <c r="A110" s="341" t="s">
        <v>345</v>
      </c>
      <c r="B110" s="336" t="s">
        <v>346</v>
      </c>
      <c r="C110" s="285">
        <v>5968796911.9899998</v>
      </c>
      <c r="D110" s="285">
        <v>9818237</v>
      </c>
      <c r="E110" s="285">
        <v>1462715543.99</v>
      </c>
      <c r="F110" s="285">
        <v>4515899605</v>
      </c>
      <c r="G110" s="285">
        <v>4515899605</v>
      </c>
      <c r="H110" s="342">
        <v>0</v>
      </c>
      <c r="I110" s="359"/>
    </row>
    <row r="111" spans="1:9" s="282" customFormat="1">
      <c r="A111" s="343" t="s">
        <v>347</v>
      </c>
      <c r="B111" s="287" t="s">
        <v>348</v>
      </c>
      <c r="C111" s="288">
        <v>0</v>
      </c>
      <c r="D111" s="288">
        <v>0</v>
      </c>
      <c r="E111" s="288">
        <v>0</v>
      </c>
      <c r="F111" s="288">
        <v>0</v>
      </c>
      <c r="G111" s="288">
        <v>0</v>
      </c>
      <c r="H111" s="344">
        <v>0</v>
      </c>
      <c r="I111" s="359"/>
    </row>
    <row r="112" spans="1:9" s="282" customFormat="1">
      <c r="A112" s="339" t="s">
        <v>349</v>
      </c>
      <c r="B112" s="337" t="s">
        <v>350</v>
      </c>
      <c r="C112" s="286">
        <v>0</v>
      </c>
      <c r="D112" s="286">
        <v>0</v>
      </c>
      <c r="E112" s="286">
        <v>0</v>
      </c>
      <c r="F112" s="286">
        <v>0</v>
      </c>
      <c r="G112" s="286">
        <v>0</v>
      </c>
      <c r="H112" s="340">
        <v>0</v>
      </c>
      <c r="I112" s="359"/>
    </row>
    <row r="113" spans="1:9" s="282" customFormat="1">
      <c r="A113" s="341" t="s">
        <v>351</v>
      </c>
      <c r="B113" s="336" t="s">
        <v>350</v>
      </c>
      <c r="C113" s="285">
        <v>0</v>
      </c>
      <c r="D113" s="285">
        <v>0</v>
      </c>
      <c r="E113" s="285">
        <v>0</v>
      </c>
      <c r="F113" s="285">
        <v>0</v>
      </c>
      <c r="G113" s="285">
        <v>0</v>
      </c>
      <c r="H113" s="342">
        <v>0</v>
      </c>
      <c r="I113" s="359"/>
    </row>
    <row r="114" spans="1:9" s="282" customFormat="1">
      <c r="A114" s="343" t="s">
        <v>61</v>
      </c>
      <c r="B114" s="287" t="s">
        <v>62</v>
      </c>
      <c r="C114" s="288">
        <v>462812051.63999999</v>
      </c>
      <c r="D114" s="288">
        <v>17250000</v>
      </c>
      <c r="E114" s="288">
        <v>0</v>
      </c>
      <c r="F114" s="288">
        <v>480062051.63999999</v>
      </c>
      <c r="G114" s="288">
        <v>480062051.63999999</v>
      </c>
      <c r="H114" s="344">
        <v>0</v>
      </c>
      <c r="I114" s="359"/>
    </row>
    <row r="115" spans="1:9" s="282" customFormat="1">
      <c r="A115" s="339" t="s">
        <v>352</v>
      </c>
      <c r="B115" s="337" t="s">
        <v>353</v>
      </c>
      <c r="C115" s="286">
        <v>462812051.63999999</v>
      </c>
      <c r="D115" s="286">
        <v>17250000</v>
      </c>
      <c r="E115" s="286">
        <v>0</v>
      </c>
      <c r="F115" s="286">
        <v>480062051.63999999</v>
      </c>
      <c r="G115" s="286">
        <v>480062051.63999999</v>
      </c>
      <c r="H115" s="340">
        <v>0</v>
      </c>
      <c r="I115" s="359"/>
    </row>
    <row r="116" spans="1:9" s="282" customFormat="1">
      <c r="A116" s="341" t="s">
        <v>354</v>
      </c>
      <c r="B116" s="336" t="s">
        <v>353</v>
      </c>
      <c r="C116" s="285">
        <v>462812051.63999999</v>
      </c>
      <c r="D116" s="285">
        <v>17250000</v>
      </c>
      <c r="E116" s="285">
        <v>0</v>
      </c>
      <c r="F116" s="285">
        <v>480062051.63999999</v>
      </c>
      <c r="G116" s="285">
        <v>480062051.63999999</v>
      </c>
      <c r="H116" s="342">
        <v>0</v>
      </c>
      <c r="I116" s="359"/>
    </row>
    <row r="117" spans="1:9" s="282" customFormat="1">
      <c r="A117" s="339" t="s">
        <v>355</v>
      </c>
      <c r="B117" s="337" t="s">
        <v>356</v>
      </c>
      <c r="C117" s="286">
        <v>0</v>
      </c>
      <c r="D117" s="286">
        <v>0</v>
      </c>
      <c r="E117" s="286">
        <v>0</v>
      </c>
      <c r="F117" s="286">
        <v>0</v>
      </c>
      <c r="G117" s="286">
        <v>0</v>
      </c>
      <c r="H117" s="340">
        <v>0</v>
      </c>
      <c r="I117" s="359"/>
    </row>
    <row r="118" spans="1:9" s="282" customFormat="1">
      <c r="A118" s="341" t="s">
        <v>357</v>
      </c>
      <c r="B118" s="336" t="s">
        <v>356</v>
      </c>
      <c r="C118" s="285">
        <v>0</v>
      </c>
      <c r="D118" s="285">
        <v>0</v>
      </c>
      <c r="E118" s="285">
        <v>0</v>
      </c>
      <c r="F118" s="285">
        <v>0</v>
      </c>
      <c r="G118" s="285">
        <v>0</v>
      </c>
      <c r="H118" s="342">
        <v>0</v>
      </c>
      <c r="I118" s="359"/>
    </row>
    <row r="119" spans="1:9" s="282" customFormat="1" ht="25.5">
      <c r="A119" s="343" t="s">
        <v>65</v>
      </c>
      <c r="B119" s="287" t="s">
        <v>66</v>
      </c>
      <c r="C119" s="288">
        <v>-42450672.649999999</v>
      </c>
      <c r="D119" s="288">
        <v>0</v>
      </c>
      <c r="E119" s="288">
        <v>0</v>
      </c>
      <c r="F119" s="288">
        <v>-42450672.649999999</v>
      </c>
      <c r="G119" s="288">
        <v>-42450672.649999999</v>
      </c>
      <c r="H119" s="344">
        <v>0</v>
      </c>
      <c r="I119" s="359"/>
    </row>
    <row r="120" spans="1:9" s="282" customFormat="1">
      <c r="A120" s="339" t="s">
        <v>358</v>
      </c>
      <c r="B120" s="337" t="s">
        <v>353</v>
      </c>
      <c r="C120" s="286">
        <v>-42450672.649999999</v>
      </c>
      <c r="D120" s="286">
        <v>0</v>
      </c>
      <c r="E120" s="286">
        <v>0</v>
      </c>
      <c r="F120" s="286">
        <v>-42450672.649999999</v>
      </c>
      <c r="G120" s="286">
        <v>-42450672.649999999</v>
      </c>
      <c r="H120" s="340">
        <v>0</v>
      </c>
      <c r="I120" s="359"/>
    </row>
    <row r="121" spans="1:9" s="282" customFormat="1">
      <c r="A121" s="341" t="s">
        <v>359</v>
      </c>
      <c r="B121" s="336" t="s">
        <v>353</v>
      </c>
      <c r="C121" s="285">
        <v>-42450672.649999999</v>
      </c>
      <c r="D121" s="285">
        <v>0</v>
      </c>
      <c r="E121" s="285">
        <v>0</v>
      </c>
      <c r="F121" s="285">
        <v>-42450672.649999999</v>
      </c>
      <c r="G121" s="285">
        <v>-42450672.649999999</v>
      </c>
      <c r="H121" s="342">
        <v>0</v>
      </c>
      <c r="I121" s="359"/>
    </row>
    <row r="122" spans="1:9" s="282" customFormat="1">
      <c r="A122" s="339" t="s">
        <v>360</v>
      </c>
      <c r="B122" s="337" t="s">
        <v>356</v>
      </c>
      <c r="C122" s="286">
        <v>0</v>
      </c>
      <c r="D122" s="286">
        <v>0</v>
      </c>
      <c r="E122" s="286">
        <v>0</v>
      </c>
      <c r="F122" s="286">
        <v>0</v>
      </c>
      <c r="G122" s="286">
        <v>0</v>
      </c>
      <c r="H122" s="340">
        <v>0</v>
      </c>
      <c r="I122" s="359"/>
    </row>
    <row r="123" spans="1:9" s="282" customFormat="1">
      <c r="A123" s="341" t="s">
        <v>361</v>
      </c>
      <c r="B123" s="336" t="s">
        <v>356</v>
      </c>
      <c r="C123" s="285">
        <v>0</v>
      </c>
      <c r="D123" s="285">
        <v>0</v>
      </c>
      <c r="E123" s="285">
        <v>0</v>
      </c>
      <c r="F123" s="285">
        <v>0</v>
      </c>
      <c r="G123" s="285">
        <v>0</v>
      </c>
      <c r="H123" s="342">
        <v>0</v>
      </c>
      <c r="I123" s="359"/>
    </row>
    <row r="124" spans="1:9" s="282" customFormat="1">
      <c r="A124" s="247" t="s">
        <v>362</v>
      </c>
      <c r="B124" s="248" t="s">
        <v>13</v>
      </c>
      <c r="C124" s="249">
        <v>3602944090.8899999</v>
      </c>
      <c r="D124" s="249">
        <v>1666069306.99</v>
      </c>
      <c r="E124" s="249">
        <v>1690747462.0899999</v>
      </c>
      <c r="F124" s="249">
        <v>3627622245.9899998</v>
      </c>
      <c r="G124" s="249">
        <v>1494439369.0999999</v>
      </c>
      <c r="H124" s="250">
        <v>2133182876.8900001</v>
      </c>
      <c r="I124" s="359"/>
    </row>
    <row r="125" spans="1:9" s="282" customFormat="1">
      <c r="A125" s="345" t="s">
        <v>18</v>
      </c>
      <c r="B125" s="289" t="s">
        <v>19</v>
      </c>
      <c r="C125" s="290">
        <v>325027732.88999999</v>
      </c>
      <c r="D125" s="290">
        <v>1084942436.99</v>
      </c>
      <c r="E125" s="290">
        <v>1088583932.0899999</v>
      </c>
      <c r="F125" s="290">
        <v>328669227.99000001</v>
      </c>
      <c r="G125" s="290">
        <v>121722408.09999999</v>
      </c>
      <c r="H125" s="346">
        <v>206946819.88999999</v>
      </c>
      <c r="I125" s="359"/>
    </row>
    <row r="126" spans="1:9" s="282" customFormat="1">
      <c r="A126" s="343" t="s">
        <v>22</v>
      </c>
      <c r="B126" s="287" t="s">
        <v>23</v>
      </c>
      <c r="C126" s="288">
        <v>0</v>
      </c>
      <c r="D126" s="288">
        <v>629586740.88</v>
      </c>
      <c r="E126" s="288">
        <v>634237259.88</v>
      </c>
      <c r="F126" s="288">
        <v>4650519</v>
      </c>
      <c r="G126" s="288">
        <v>4650519</v>
      </c>
      <c r="H126" s="344">
        <v>0</v>
      </c>
      <c r="I126" s="359"/>
    </row>
    <row r="127" spans="1:9" s="282" customFormat="1">
      <c r="A127" s="339" t="s">
        <v>363</v>
      </c>
      <c r="B127" s="337" t="s">
        <v>333</v>
      </c>
      <c r="C127" s="286">
        <v>0</v>
      </c>
      <c r="D127" s="286">
        <v>1836914.57</v>
      </c>
      <c r="E127" s="286">
        <v>1836914.57</v>
      </c>
      <c r="F127" s="286">
        <v>0</v>
      </c>
      <c r="G127" s="286">
        <v>0</v>
      </c>
      <c r="H127" s="340">
        <v>0</v>
      </c>
      <c r="I127" s="359"/>
    </row>
    <row r="128" spans="1:9" s="282" customFormat="1">
      <c r="A128" s="341" t="s">
        <v>364</v>
      </c>
      <c r="B128" s="336" t="s">
        <v>333</v>
      </c>
      <c r="C128" s="285">
        <v>0</v>
      </c>
      <c r="D128" s="285">
        <v>1836914.57</v>
      </c>
      <c r="E128" s="285">
        <v>1836914.57</v>
      </c>
      <c r="F128" s="285">
        <v>0</v>
      </c>
      <c r="G128" s="285">
        <v>0</v>
      </c>
      <c r="H128" s="342">
        <v>0</v>
      </c>
      <c r="I128" s="359"/>
    </row>
    <row r="129" spans="1:9" s="282" customFormat="1">
      <c r="A129" s="339" t="s">
        <v>365</v>
      </c>
      <c r="B129" s="337" t="s">
        <v>366</v>
      </c>
      <c r="C129" s="286">
        <v>0</v>
      </c>
      <c r="D129" s="286">
        <v>627749826.30999994</v>
      </c>
      <c r="E129" s="286">
        <v>632400345.30999994</v>
      </c>
      <c r="F129" s="286">
        <v>4650519</v>
      </c>
      <c r="G129" s="286">
        <v>4650519</v>
      </c>
      <c r="H129" s="340">
        <v>0</v>
      </c>
      <c r="I129" s="359"/>
    </row>
    <row r="130" spans="1:9" s="282" customFormat="1">
      <c r="A130" s="341" t="s">
        <v>367</v>
      </c>
      <c r="B130" s="336" t="s">
        <v>368</v>
      </c>
      <c r="C130" s="285">
        <v>0</v>
      </c>
      <c r="D130" s="285">
        <v>627749826.30999994</v>
      </c>
      <c r="E130" s="285">
        <v>632400345.30999994</v>
      </c>
      <c r="F130" s="285">
        <v>4650519</v>
      </c>
      <c r="G130" s="285">
        <v>4650519</v>
      </c>
      <c r="H130" s="342">
        <v>0</v>
      </c>
      <c r="I130" s="359"/>
    </row>
    <row r="131" spans="1:9" s="282" customFormat="1">
      <c r="A131" s="343" t="s">
        <v>26</v>
      </c>
      <c r="B131" s="287" t="s">
        <v>27</v>
      </c>
      <c r="C131" s="288">
        <v>47527268</v>
      </c>
      <c r="D131" s="288">
        <v>221861578</v>
      </c>
      <c r="E131" s="288">
        <v>204746705</v>
      </c>
      <c r="F131" s="288">
        <v>30412395</v>
      </c>
      <c r="G131" s="288">
        <v>30412395</v>
      </c>
      <c r="H131" s="344">
        <v>0</v>
      </c>
      <c r="I131" s="359"/>
    </row>
    <row r="132" spans="1:9" s="282" customFormat="1">
      <c r="A132" s="339" t="s">
        <v>369</v>
      </c>
      <c r="B132" s="337" t="s">
        <v>370</v>
      </c>
      <c r="C132" s="286">
        <v>0</v>
      </c>
      <c r="D132" s="286">
        <v>0</v>
      </c>
      <c r="E132" s="286">
        <v>0</v>
      </c>
      <c r="F132" s="286">
        <v>0</v>
      </c>
      <c r="G132" s="286">
        <v>0</v>
      </c>
      <c r="H132" s="340">
        <v>0</v>
      </c>
      <c r="I132" s="359"/>
    </row>
    <row r="133" spans="1:9" s="282" customFormat="1">
      <c r="A133" s="341" t="s">
        <v>371</v>
      </c>
      <c r="B133" s="336" t="s">
        <v>372</v>
      </c>
      <c r="C133" s="285">
        <v>0</v>
      </c>
      <c r="D133" s="285">
        <v>0</v>
      </c>
      <c r="E133" s="285">
        <v>0</v>
      </c>
      <c r="F133" s="285">
        <v>0</v>
      </c>
      <c r="G133" s="285">
        <v>0</v>
      </c>
      <c r="H133" s="342">
        <v>0</v>
      </c>
      <c r="I133" s="359"/>
    </row>
    <row r="134" spans="1:9" s="282" customFormat="1">
      <c r="A134" s="339" t="s">
        <v>373</v>
      </c>
      <c r="B134" s="337" t="s">
        <v>374</v>
      </c>
      <c r="C134" s="286">
        <v>47527268</v>
      </c>
      <c r="D134" s="286">
        <v>221861578</v>
      </c>
      <c r="E134" s="286">
        <v>204746705</v>
      </c>
      <c r="F134" s="286">
        <v>30412395</v>
      </c>
      <c r="G134" s="286">
        <v>30412395</v>
      </c>
      <c r="H134" s="340">
        <v>0</v>
      </c>
      <c r="I134" s="359"/>
    </row>
    <row r="135" spans="1:9" s="282" customFormat="1">
      <c r="A135" s="341" t="s">
        <v>375</v>
      </c>
      <c r="B135" s="336" t="s">
        <v>374</v>
      </c>
      <c r="C135" s="285">
        <v>47527268</v>
      </c>
      <c r="D135" s="285">
        <v>221861578</v>
      </c>
      <c r="E135" s="285">
        <v>204746705</v>
      </c>
      <c r="F135" s="285">
        <v>30412395</v>
      </c>
      <c r="G135" s="285">
        <v>30412395</v>
      </c>
      <c r="H135" s="342">
        <v>0</v>
      </c>
      <c r="I135" s="359"/>
    </row>
    <row r="136" spans="1:9" s="282" customFormat="1">
      <c r="A136" s="339" t="s">
        <v>376</v>
      </c>
      <c r="B136" s="337" t="s">
        <v>377</v>
      </c>
      <c r="C136" s="286">
        <v>0</v>
      </c>
      <c r="D136" s="286">
        <v>0</v>
      </c>
      <c r="E136" s="286">
        <v>0</v>
      </c>
      <c r="F136" s="286">
        <v>0</v>
      </c>
      <c r="G136" s="286">
        <v>0</v>
      </c>
      <c r="H136" s="340">
        <v>0</v>
      </c>
      <c r="I136" s="359"/>
    </row>
    <row r="137" spans="1:9" s="282" customFormat="1" ht="25.5">
      <c r="A137" s="341" t="s">
        <v>378</v>
      </c>
      <c r="B137" s="336" t="s">
        <v>379</v>
      </c>
      <c r="C137" s="285">
        <v>0</v>
      </c>
      <c r="D137" s="285">
        <v>0</v>
      </c>
      <c r="E137" s="285">
        <v>0</v>
      </c>
      <c r="F137" s="285">
        <v>0</v>
      </c>
      <c r="G137" s="285">
        <v>0</v>
      </c>
      <c r="H137" s="342">
        <v>0</v>
      </c>
      <c r="I137" s="359"/>
    </row>
    <row r="138" spans="1:9" s="282" customFormat="1">
      <c r="A138" s="339" t="s">
        <v>380</v>
      </c>
      <c r="B138" s="337" t="s">
        <v>381</v>
      </c>
      <c r="C138" s="286">
        <v>0</v>
      </c>
      <c r="D138" s="286">
        <v>0</v>
      </c>
      <c r="E138" s="286">
        <v>0</v>
      </c>
      <c r="F138" s="286">
        <v>0</v>
      </c>
      <c r="G138" s="286">
        <v>0</v>
      </c>
      <c r="H138" s="340">
        <v>0</v>
      </c>
      <c r="I138" s="359"/>
    </row>
    <row r="139" spans="1:9" s="282" customFormat="1">
      <c r="A139" s="341" t="s">
        <v>382</v>
      </c>
      <c r="B139" s="336" t="s">
        <v>381</v>
      </c>
      <c r="C139" s="285">
        <v>0</v>
      </c>
      <c r="D139" s="285">
        <v>0</v>
      </c>
      <c r="E139" s="285">
        <v>0</v>
      </c>
      <c r="F139" s="285">
        <v>0</v>
      </c>
      <c r="G139" s="285">
        <v>0</v>
      </c>
      <c r="H139" s="342">
        <v>0</v>
      </c>
      <c r="I139" s="359"/>
    </row>
    <row r="140" spans="1:9" s="282" customFormat="1">
      <c r="A140" s="343" t="s">
        <v>30</v>
      </c>
      <c r="B140" s="287" t="s">
        <v>31</v>
      </c>
      <c r="C140" s="288">
        <v>0</v>
      </c>
      <c r="D140" s="288">
        <v>124661564</v>
      </c>
      <c r="E140" s="288">
        <v>124661564</v>
      </c>
      <c r="F140" s="288">
        <v>0</v>
      </c>
      <c r="G140" s="288">
        <v>0</v>
      </c>
      <c r="H140" s="344">
        <v>0</v>
      </c>
      <c r="I140" s="359"/>
    </row>
    <row r="141" spans="1:9" s="282" customFormat="1">
      <c r="A141" s="339" t="s">
        <v>383</v>
      </c>
      <c r="B141" s="337" t="s">
        <v>384</v>
      </c>
      <c r="C141" s="286">
        <v>0</v>
      </c>
      <c r="D141" s="286">
        <v>43385400</v>
      </c>
      <c r="E141" s="286">
        <v>43385400</v>
      </c>
      <c r="F141" s="286">
        <v>0</v>
      </c>
      <c r="G141" s="286">
        <v>0</v>
      </c>
      <c r="H141" s="340">
        <v>0</v>
      </c>
      <c r="I141" s="359"/>
    </row>
    <row r="142" spans="1:9" s="282" customFormat="1">
      <c r="A142" s="341" t="s">
        <v>385</v>
      </c>
      <c r="B142" s="336" t="s">
        <v>384</v>
      </c>
      <c r="C142" s="285">
        <v>0</v>
      </c>
      <c r="D142" s="285">
        <v>43385400</v>
      </c>
      <c r="E142" s="285">
        <v>43385400</v>
      </c>
      <c r="F142" s="285">
        <v>0</v>
      </c>
      <c r="G142" s="285">
        <v>0</v>
      </c>
      <c r="H142" s="342">
        <v>0</v>
      </c>
      <c r="I142" s="359"/>
    </row>
    <row r="143" spans="1:9" s="282" customFormat="1">
      <c r="A143" s="339" t="s">
        <v>386</v>
      </c>
      <c r="B143" s="337" t="s">
        <v>387</v>
      </c>
      <c r="C143" s="286">
        <v>0</v>
      </c>
      <c r="D143" s="286">
        <v>20517000</v>
      </c>
      <c r="E143" s="286">
        <v>20517000</v>
      </c>
      <c r="F143" s="286">
        <v>0</v>
      </c>
      <c r="G143" s="286">
        <v>0</v>
      </c>
      <c r="H143" s="340">
        <v>0</v>
      </c>
      <c r="I143" s="359"/>
    </row>
    <row r="144" spans="1:9" s="282" customFormat="1">
      <c r="A144" s="341" t="s">
        <v>388</v>
      </c>
      <c r="B144" s="336" t="s">
        <v>387</v>
      </c>
      <c r="C144" s="285">
        <v>0</v>
      </c>
      <c r="D144" s="285">
        <v>20517000</v>
      </c>
      <c r="E144" s="285">
        <v>20517000</v>
      </c>
      <c r="F144" s="285">
        <v>0</v>
      </c>
      <c r="G144" s="285">
        <v>0</v>
      </c>
      <c r="H144" s="342">
        <v>0</v>
      </c>
      <c r="I144" s="359"/>
    </row>
    <row r="145" spans="1:9" s="282" customFormat="1">
      <c r="A145" s="339" t="s">
        <v>389</v>
      </c>
      <c r="B145" s="337" t="s">
        <v>390</v>
      </c>
      <c r="C145" s="286">
        <v>0</v>
      </c>
      <c r="D145" s="286">
        <v>4343722</v>
      </c>
      <c r="E145" s="286">
        <v>4343722</v>
      </c>
      <c r="F145" s="286">
        <v>0</v>
      </c>
      <c r="G145" s="286">
        <v>0</v>
      </c>
      <c r="H145" s="340">
        <v>0</v>
      </c>
      <c r="I145" s="359"/>
    </row>
    <row r="146" spans="1:9" s="282" customFormat="1">
      <c r="A146" s="341" t="s">
        <v>391</v>
      </c>
      <c r="B146" s="336" t="s">
        <v>390</v>
      </c>
      <c r="C146" s="285">
        <v>0</v>
      </c>
      <c r="D146" s="285">
        <v>4343722</v>
      </c>
      <c r="E146" s="285">
        <v>4343722</v>
      </c>
      <c r="F146" s="285">
        <v>0</v>
      </c>
      <c r="G146" s="285">
        <v>0</v>
      </c>
      <c r="H146" s="342">
        <v>0</v>
      </c>
      <c r="I146" s="359"/>
    </row>
    <row r="147" spans="1:9" s="282" customFormat="1">
      <c r="A147" s="339" t="s">
        <v>392</v>
      </c>
      <c r="B147" s="337" t="s">
        <v>393</v>
      </c>
      <c r="C147" s="286">
        <v>0</v>
      </c>
      <c r="D147" s="286">
        <v>22555167</v>
      </c>
      <c r="E147" s="286">
        <v>22555167</v>
      </c>
      <c r="F147" s="286">
        <v>0</v>
      </c>
      <c r="G147" s="286">
        <v>0</v>
      </c>
      <c r="H147" s="340">
        <v>0</v>
      </c>
      <c r="I147" s="359"/>
    </row>
    <row r="148" spans="1:9" s="282" customFormat="1">
      <c r="A148" s="341" t="s">
        <v>394</v>
      </c>
      <c r="B148" s="336" t="s">
        <v>393</v>
      </c>
      <c r="C148" s="285">
        <v>0</v>
      </c>
      <c r="D148" s="285">
        <v>22555167</v>
      </c>
      <c r="E148" s="285">
        <v>22555167</v>
      </c>
      <c r="F148" s="285">
        <v>0</v>
      </c>
      <c r="G148" s="285">
        <v>0</v>
      </c>
      <c r="H148" s="342">
        <v>0</v>
      </c>
      <c r="I148" s="359"/>
    </row>
    <row r="149" spans="1:9" s="282" customFormat="1">
      <c r="A149" s="339" t="s">
        <v>395</v>
      </c>
      <c r="B149" s="337" t="s">
        <v>396</v>
      </c>
      <c r="C149" s="286">
        <v>0</v>
      </c>
      <c r="D149" s="286">
        <v>242944</v>
      </c>
      <c r="E149" s="286">
        <v>242944</v>
      </c>
      <c r="F149" s="286">
        <v>0</v>
      </c>
      <c r="G149" s="286">
        <v>0</v>
      </c>
      <c r="H149" s="340">
        <v>0</v>
      </c>
      <c r="I149" s="359"/>
    </row>
    <row r="150" spans="1:9" s="282" customFormat="1">
      <c r="A150" s="341" t="s">
        <v>397</v>
      </c>
      <c r="B150" s="336" t="s">
        <v>396</v>
      </c>
      <c r="C150" s="285">
        <v>0</v>
      </c>
      <c r="D150" s="285">
        <v>242944</v>
      </c>
      <c r="E150" s="285">
        <v>242944</v>
      </c>
      <c r="F150" s="285">
        <v>0</v>
      </c>
      <c r="G150" s="285">
        <v>0</v>
      </c>
      <c r="H150" s="342">
        <v>0</v>
      </c>
      <c r="I150" s="359"/>
    </row>
    <row r="151" spans="1:9" s="282" customFormat="1">
      <c r="A151" s="339" t="s">
        <v>398</v>
      </c>
      <c r="B151" s="337" t="s">
        <v>399</v>
      </c>
      <c r="C151" s="286">
        <v>0</v>
      </c>
      <c r="D151" s="286">
        <v>677331</v>
      </c>
      <c r="E151" s="286">
        <v>677331</v>
      </c>
      <c r="F151" s="286">
        <v>0</v>
      </c>
      <c r="G151" s="286">
        <v>0</v>
      </c>
      <c r="H151" s="340">
        <v>0</v>
      </c>
      <c r="I151" s="359"/>
    </row>
    <row r="152" spans="1:9" s="282" customFormat="1">
      <c r="A152" s="341" t="s">
        <v>400</v>
      </c>
      <c r="B152" s="336" t="s">
        <v>399</v>
      </c>
      <c r="C152" s="285">
        <v>0</v>
      </c>
      <c r="D152" s="285">
        <v>677331</v>
      </c>
      <c r="E152" s="285">
        <v>677331</v>
      </c>
      <c r="F152" s="285">
        <v>0</v>
      </c>
      <c r="G152" s="285">
        <v>0</v>
      </c>
      <c r="H152" s="342">
        <v>0</v>
      </c>
      <c r="I152" s="359"/>
    </row>
    <row r="153" spans="1:9" s="282" customFormat="1" ht="25.5">
      <c r="A153" s="339" t="s">
        <v>401</v>
      </c>
      <c r="B153" s="337" t="s">
        <v>402</v>
      </c>
      <c r="C153" s="286">
        <v>0</v>
      </c>
      <c r="D153" s="286">
        <v>32940000</v>
      </c>
      <c r="E153" s="286">
        <v>32940000</v>
      </c>
      <c r="F153" s="286">
        <v>0</v>
      </c>
      <c r="G153" s="286">
        <v>0</v>
      </c>
      <c r="H153" s="340">
        <v>0</v>
      </c>
      <c r="I153" s="359"/>
    </row>
    <row r="154" spans="1:9" s="282" customFormat="1" ht="25.5">
      <c r="A154" s="341" t="s">
        <v>403</v>
      </c>
      <c r="B154" s="336" t="s">
        <v>402</v>
      </c>
      <c r="C154" s="285">
        <v>0</v>
      </c>
      <c r="D154" s="285">
        <v>32940000</v>
      </c>
      <c r="E154" s="285">
        <v>32940000</v>
      </c>
      <c r="F154" s="285">
        <v>0</v>
      </c>
      <c r="G154" s="285">
        <v>0</v>
      </c>
      <c r="H154" s="342">
        <v>0</v>
      </c>
      <c r="I154" s="359"/>
    </row>
    <row r="155" spans="1:9" s="282" customFormat="1">
      <c r="A155" s="339" t="s">
        <v>404</v>
      </c>
      <c r="B155" s="337" t="s">
        <v>405</v>
      </c>
      <c r="C155" s="286">
        <v>0</v>
      </c>
      <c r="D155" s="286">
        <v>0</v>
      </c>
      <c r="E155" s="286">
        <v>0</v>
      </c>
      <c r="F155" s="286">
        <v>0</v>
      </c>
      <c r="G155" s="286">
        <v>0</v>
      </c>
      <c r="H155" s="340">
        <v>0</v>
      </c>
      <c r="I155" s="359"/>
    </row>
    <row r="156" spans="1:9" s="282" customFormat="1">
      <c r="A156" s="341" t="s">
        <v>406</v>
      </c>
      <c r="B156" s="336" t="s">
        <v>405</v>
      </c>
      <c r="C156" s="285">
        <v>0</v>
      </c>
      <c r="D156" s="285">
        <v>0</v>
      </c>
      <c r="E156" s="285">
        <v>0</v>
      </c>
      <c r="F156" s="285">
        <v>0</v>
      </c>
      <c r="G156" s="285">
        <v>0</v>
      </c>
      <c r="H156" s="342">
        <v>0</v>
      </c>
      <c r="I156" s="359"/>
    </row>
    <row r="157" spans="1:9" s="282" customFormat="1">
      <c r="A157" s="343" t="s">
        <v>34</v>
      </c>
      <c r="B157" s="287" t="s">
        <v>35</v>
      </c>
      <c r="C157" s="288">
        <v>70388145</v>
      </c>
      <c r="D157" s="288">
        <v>65852000</v>
      </c>
      <c r="E157" s="288">
        <v>74801130</v>
      </c>
      <c r="F157" s="288">
        <v>79337275</v>
      </c>
      <c r="G157" s="288">
        <v>79337275</v>
      </c>
      <c r="H157" s="344">
        <v>0</v>
      </c>
      <c r="I157" s="359"/>
    </row>
    <row r="158" spans="1:9" s="282" customFormat="1">
      <c r="A158" s="339" t="s">
        <v>407</v>
      </c>
      <c r="B158" s="337" t="s">
        <v>408</v>
      </c>
      <c r="C158" s="286">
        <v>239305</v>
      </c>
      <c r="D158" s="286">
        <v>239000</v>
      </c>
      <c r="E158" s="286">
        <v>11813402</v>
      </c>
      <c r="F158" s="286">
        <v>11813707</v>
      </c>
      <c r="G158" s="286">
        <v>11813707</v>
      </c>
      <c r="H158" s="340">
        <v>0</v>
      </c>
      <c r="I158" s="359"/>
    </row>
    <row r="159" spans="1:9" s="282" customFormat="1">
      <c r="A159" s="341" t="s">
        <v>409</v>
      </c>
      <c r="B159" s="336" t="s">
        <v>410</v>
      </c>
      <c r="C159" s="285">
        <v>113673305</v>
      </c>
      <c r="D159" s="285">
        <v>0</v>
      </c>
      <c r="E159" s="285">
        <v>11813402</v>
      </c>
      <c r="F159" s="285">
        <v>125486707</v>
      </c>
      <c r="G159" s="285">
        <v>125486707</v>
      </c>
      <c r="H159" s="342">
        <v>0</v>
      </c>
      <c r="I159" s="359"/>
    </row>
    <row r="160" spans="1:9" s="282" customFormat="1">
      <c r="A160" s="341" t="s">
        <v>411</v>
      </c>
      <c r="B160" s="336" t="s">
        <v>412</v>
      </c>
      <c r="C160" s="285">
        <v>-113434000</v>
      </c>
      <c r="D160" s="285">
        <v>239000</v>
      </c>
      <c r="E160" s="285">
        <v>0</v>
      </c>
      <c r="F160" s="285">
        <v>-113673000</v>
      </c>
      <c r="G160" s="285">
        <v>-113673000</v>
      </c>
      <c r="H160" s="342">
        <v>0</v>
      </c>
      <c r="I160" s="359"/>
    </row>
    <row r="161" spans="1:9" s="282" customFormat="1">
      <c r="A161" s="339" t="s">
        <v>413</v>
      </c>
      <c r="B161" s="337" t="s">
        <v>414</v>
      </c>
      <c r="C161" s="286">
        <v>829249</v>
      </c>
      <c r="D161" s="286">
        <v>829000</v>
      </c>
      <c r="E161" s="286">
        <v>1084260</v>
      </c>
      <c r="F161" s="286">
        <v>1084509</v>
      </c>
      <c r="G161" s="286">
        <v>1084509</v>
      </c>
      <c r="H161" s="340">
        <v>0</v>
      </c>
      <c r="I161" s="359"/>
    </row>
    <row r="162" spans="1:9" s="282" customFormat="1">
      <c r="A162" s="341" t="s">
        <v>415</v>
      </c>
      <c r="B162" s="336" t="s">
        <v>410</v>
      </c>
      <c r="C162" s="285">
        <v>16450249</v>
      </c>
      <c r="D162" s="285">
        <v>0</v>
      </c>
      <c r="E162" s="285">
        <v>1084260</v>
      </c>
      <c r="F162" s="285">
        <v>17534509</v>
      </c>
      <c r="G162" s="285">
        <v>17534509</v>
      </c>
      <c r="H162" s="342">
        <v>0</v>
      </c>
      <c r="I162" s="359"/>
    </row>
    <row r="163" spans="1:9" s="282" customFormat="1">
      <c r="A163" s="341" t="s">
        <v>416</v>
      </c>
      <c r="B163" s="336" t="s">
        <v>412</v>
      </c>
      <c r="C163" s="285">
        <v>-15621000</v>
      </c>
      <c r="D163" s="285">
        <v>829000</v>
      </c>
      <c r="E163" s="285">
        <v>0</v>
      </c>
      <c r="F163" s="285">
        <v>-16450000</v>
      </c>
      <c r="G163" s="285">
        <v>-16450000</v>
      </c>
      <c r="H163" s="342">
        <v>0</v>
      </c>
      <c r="I163" s="359"/>
    </row>
    <row r="164" spans="1:9" s="282" customFormat="1">
      <c r="A164" s="339" t="s">
        <v>417</v>
      </c>
      <c r="B164" s="337" t="s">
        <v>418</v>
      </c>
      <c r="C164" s="286">
        <v>968</v>
      </c>
      <c r="D164" s="286">
        <v>0</v>
      </c>
      <c r="E164" s="286">
        <v>28295</v>
      </c>
      <c r="F164" s="286">
        <v>29263</v>
      </c>
      <c r="G164" s="286">
        <v>29263</v>
      </c>
      <c r="H164" s="340">
        <v>0</v>
      </c>
      <c r="I164" s="359"/>
    </row>
    <row r="165" spans="1:9" s="282" customFormat="1">
      <c r="A165" s="341" t="s">
        <v>419</v>
      </c>
      <c r="B165" s="336" t="s">
        <v>410</v>
      </c>
      <c r="C165" s="285">
        <v>4916968</v>
      </c>
      <c r="D165" s="285">
        <v>0</v>
      </c>
      <c r="E165" s="285">
        <v>28295</v>
      </c>
      <c r="F165" s="285">
        <v>4945263</v>
      </c>
      <c r="G165" s="285">
        <v>4945263</v>
      </c>
      <c r="H165" s="342">
        <v>0</v>
      </c>
      <c r="I165" s="359"/>
    </row>
    <row r="166" spans="1:9" s="282" customFormat="1">
      <c r="A166" s="341" t="s">
        <v>420</v>
      </c>
      <c r="B166" s="336" t="s">
        <v>412</v>
      </c>
      <c r="C166" s="285">
        <v>-4916000</v>
      </c>
      <c r="D166" s="285">
        <v>0</v>
      </c>
      <c r="E166" s="285">
        <v>0</v>
      </c>
      <c r="F166" s="285">
        <v>-4916000</v>
      </c>
      <c r="G166" s="285">
        <v>-4916000</v>
      </c>
      <c r="H166" s="342">
        <v>0</v>
      </c>
      <c r="I166" s="359"/>
    </row>
    <row r="167" spans="1:9" s="282" customFormat="1">
      <c r="A167" s="339" t="s">
        <v>421</v>
      </c>
      <c r="B167" s="337" t="s">
        <v>422</v>
      </c>
      <c r="C167" s="286">
        <v>61769338</v>
      </c>
      <c r="D167" s="286">
        <v>61876000</v>
      </c>
      <c r="E167" s="286">
        <v>52639401</v>
      </c>
      <c r="F167" s="286">
        <v>52532739</v>
      </c>
      <c r="G167" s="286">
        <v>52532739</v>
      </c>
      <c r="H167" s="340">
        <v>0</v>
      </c>
      <c r="I167" s="359"/>
    </row>
    <row r="168" spans="1:9" s="282" customFormat="1">
      <c r="A168" s="341" t="s">
        <v>423</v>
      </c>
      <c r="B168" s="336" t="s">
        <v>410</v>
      </c>
      <c r="C168" s="285">
        <v>451440338</v>
      </c>
      <c r="D168" s="285">
        <v>0</v>
      </c>
      <c r="E168" s="285">
        <v>52639401</v>
      </c>
      <c r="F168" s="285">
        <v>504079739</v>
      </c>
      <c r="G168" s="285">
        <v>504079739</v>
      </c>
      <c r="H168" s="342">
        <v>0</v>
      </c>
      <c r="I168" s="359"/>
    </row>
    <row r="169" spans="1:9" s="282" customFormat="1">
      <c r="A169" s="341" t="s">
        <v>424</v>
      </c>
      <c r="B169" s="336" t="s">
        <v>412</v>
      </c>
      <c r="C169" s="285">
        <v>-389671000</v>
      </c>
      <c r="D169" s="285">
        <v>61876000</v>
      </c>
      <c r="E169" s="285">
        <v>0</v>
      </c>
      <c r="F169" s="285">
        <v>-451547000</v>
      </c>
      <c r="G169" s="285">
        <v>-451547000</v>
      </c>
      <c r="H169" s="342">
        <v>0</v>
      </c>
      <c r="I169" s="359"/>
    </row>
    <row r="170" spans="1:9" s="282" customFormat="1">
      <c r="A170" s="339" t="s">
        <v>425</v>
      </c>
      <c r="B170" s="337" t="s">
        <v>426</v>
      </c>
      <c r="C170" s="286">
        <v>2908199</v>
      </c>
      <c r="D170" s="286">
        <v>2908000</v>
      </c>
      <c r="E170" s="286">
        <v>3469787</v>
      </c>
      <c r="F170" s="286">
        <v>3469986</v>
      </c>
      <c r="G170" s="286">
        <v>3469986</v>
      </c>
      <c r="H170" s="340">
        <v>0</v>
      </c>
      <c r="I170" s="359"/>
    </row>
    <row r="171" spans="1:9" s="282" customFormat="1">
      <c r="A171" s="341" t="s">
        <v>427</v>
      </c>
      <c r="B171" s="336" t="s">
        <v>428</v>
      </c>
      <c r="C171" s="285">
        <v>76869512</v>
      </c>
      <c r="D171" s="285">
        <v>0</v>
      </c>
      <c r="E171" s="285">
        <v>3469787</v>
      </c>
      <c r="F171" s="285">
        <v>80339299</v>
      </c>
      <c r="G171" s="285">
        <v>80339299</v>
      </c>
      <c r="H171" s="342">
        <v>0</v>
      </c>
      <c r="I171" s="359"/>
    </row>
    <row r="172" spans="1:9" s="282" customFormat="1">
      <c r="A172" s="341" t="s">
        <v>429</v>
      </c>
      <c r="B172" s="336" t="s">
        <v>430</v>
      </c>
      <c r="C172" s="285">
        <v>-73961313</v>
      </c>
      <c r="D172" s="285">
        <v>2908000</v>
      </c>
      <c r="E172" s="285">
        <v>0</v>
      </c>
      <c r="F172" s="285">
        <v>-76869313</v>
      </c>
      <c r="G172" s="285">
        <v>-76869313</v>
      </c>
      <c r="H172" s="342">
        <v>0</v>
      </c>
      <c r="I172" s="359"/>
    </row>
    <row r="173" spans="1:9" s="282" customFormat="1" ht="25.5">
      <c r="A173" s="341" t="s">
        <v>431</v>
      </c>
      <c r="B173" s="336" t="s">
        <v>432</v>
      </c>
      <c r="C173" s="285">
        <v>154687</v>
      </c>
      <c r="D173" s="285">
        <v>0</v>
      </c>
      <c r="E173" s="285">
        <v>0</v>
      </c>
      <c r="F173" s="285">
        <v>154687</v>
      </c>
      <c r="G173" s="285">
        <v>154687</v>
      </c>
      <c r="H173" s="342">
        <v>0</v>
      </c>
      <c r="I173" s="359"/>
    </row>
    <row r="174" spans="1:9" s="282" customFormat="1" ht="25.5">
      <c r="A174" s="341" t="s">
        <v>433</v>
      </c>
      <c r="B174" s="336" t="s">
        <v>434</v>
      </c>
      <c r="C174" s="285">
        <v>-154687</v>
      </c>
      <c r="D174" s="285">
        <v>0</v>
      </c>
      <c r="E174" s="285">
        <v>0</v>
      </c>
      <c r="F174" s="285">
        <v>-154687</v>
      </c>
      <c r="G174" s="285">
        <v>-154687</v>
      </c>
      <c r="H174" s="342">
        <v>0</v>
      </c>
      <c r="I174" s="359"/>
    </row>
    <row r="175" spans="1:9" s="282" customFormat="1">
      <c r="A175" s="339" t="s">
        <v>435</v>
      </c>
      <c r="B175" s="337" t="s">
        <v>436</v>
      </c>
      <c r="C175" s="286">
        <v>453</v>
      </c>
      <c r="D175" s="286">
        <v>0</v>
      </c>
      <c r="E175" s="286">
        <v>0</v>
      </c>
      <c r="F175" s="286">
        <v>453</v>
      </c>
      <c r="G175" s="286">
        <v>453</v>
      </c>
      <c r="H175" s="340">
        <v>0</v>
      </c>
      <c r="I175" s="359"/>
    </row>
    <row r="176" spans="1:9" s="282" customFormat="1">
      <c r="A176" s="341" t="s">
        <v>437</v>
      </c>
      <c r="B176" s="336" t="s">
        <v>410</v>
      </c>
      <c r="C176" s="285">
        <v>24096453</v>
      </c>
      <c r="D176" s="285">
        <v>0</v>
      </c>
      <c r="E176" s="285">
        <v>0</v>
      </c>
      <c r="F176" s="285">
        <v>24096453</v>
      </c>
      <c r="G176" s="285">
        <v>24096453</v>
      </c>
      <c r="H176" s="342">
        <v>0</v>
      </c>
      <c r="I176" s="359"/>
    </row>
    <row r="177" spans="1:9" s="282" customFormat="1">
      <c r="A177" s="341" t="s">
        <v>438</v>
      </c>
      <c r="B177" s="336" t="s">
        <v>412</v>
      </c>
      <c r="C177" s="285">
        <v>-24096000</v>
      </c>
      <c r="D177" s="285">
        <v>0</v>
      </c>
      <c r="E177" s="285">
        <v>0</v>
      </c>
      <c r="F177" s="285">
        <v>-24096000</v>
      </c>
      <c r="G177" s="285">
        <v>-24096000</v>
      </c>
      <c r="H177" s="342">
        <v>0</v>
      </c>
      <c r="I177" s="359"/>
    </row>
    <row r="178" spans="1:9" s="282" customFormat="1" ht="25.5">
      <c r="A178" s="339" t="s">
        <v>439</v>
      </c>
      <c r="B178" s="337" t="s">
        <v>440</v>
      </c>
      <c r="C178" s="286">
        <v>4640633</v>
      </c>
      <c r="D178" s="286">
        <v>0</v>
      </c>
      <c r="E178" s="286">
        <v>5765985</v>
      </c>
      <c r="F178" s="286">
        <v>10406618</v>
      </c>
      <c r="G178" s="286">
        <v>10406618</v>
      </c>
      <c r="H178" s="340">
        <v>0</v>
      </c>
      <c r="I178" s="359"/>
    </row>
    <row r="179" spans="1:9" s="282" customFormat="1">
      <c r="A179" s="341" t="s">
        <v>441</v>
      </c>
      <c r="B179" s="336" t="s">
        <v>410</v>
      </c>
      <c r="C179" s="285">
        <v>64920140</v>
      </c>
      <c r="D179" s="285">
        <v>0</v>
      </c>
      <c r="E179" s="285">
        <v>5765985</v>
      </c>
      <c r="F179" s="285">
        <v>70686125</v>
      </c>
      <c r="G179" s="285">
        <v>70686125</v>
      </c>
      <c r="H179" s="342">
        <v>0</v>
      </c>
      <c r="I179" s="359"/>
    </row>
    <row r="180" spans="1:9" s="282" customFormat="1">
      <c r="A180" s="341" t="s">
        <v>442</v>
      </c>
      <c r="B180" s="336" t="s">
        <v>412</v>
      </c>
      <c r="C180" s="285">
        <v>-60279507</v>
      </c>
      <c r="D180" s="285">
        <v>0</v>
      </c>
      <c r="E180" s="285">
        <v>0</v>
      </c>
      <c r="F180" s="285">
        <v>-60279507</v>
      </c>
      <c r="G180" s="285">
        <v>-60279507</v>
      </c>
      <c r="H180" s="342">
        <v>0</v>
      </c>
      <c r="I180" s="359"/>
    </row>
    <row r="181" spans="1:9" s="282" customFormat="1" ht="25.5">
      <c r="A181" s="339" t="s">
        <v>443</v>
      </c>
      <c r="B181" s="337" t="s">
        <v>444</v>
      </c>
      <c r="C181" s="286">
        <v>0</v>
      </c>
      <c r="D181" s="286">
        <v>0</v>
      </c>
      <c r="E181" s="286">
        <v>0</v>
      </c>
      <c r="F181" s="286">
        <v>0</v>
      </c>
      <c r="G181" s="286">
        <v>0</v>
      </c>
      <c r="H181" s="340">
        <v>0</v>
      </c>
      <c r="I181" s="359"/>
    </row>
    <row r="182" spans="1:9" s="282" customFormat="1">
      <c r="A182" s="341" t="s">
        <v>445</v>
      </c>
      <c r="B182" s="336" t="s">
        <v>410</v>
      </c>
      <c r="C182" s="285">
        <v>0</v>
      </c>
      <c r="D182" s="285">
        <v>0</v>
      </c>
      <c r="E182" s="285">
        <v>0</v>
      </c>
      <c r="F182" s="285">
        <v>0</v>
      </c>
      <c r="G182" s="285">
        <v>0</v>
      </c>
      <c r="H182" s="342">
        <v>0</v>
      </c>
      <c r="I182" s="359"/>
    </row>
    <row r="183" spans="1:9" s="282" customFormat="1">
      <c r="A183" s="341" t="s">
        <v>446</v>
      </c>
      <c r="B183" s="336" t="s">
        <v>412</v>
      </c>
      <c r="C183" s="285">
        <v>0</v>
      </c>
      <c r="D183" s="285">
        <v>0</v>
      </c>
      <c r="E183" s="285">
        <v>0</v>
      </c>
      <c r="F183" s="285">
        <v>0</v>
      </c>
      <c r="G183" s="285">
        <v>0</v>
      </c>
      <c r="H183" s="342">
        <v>0</v>
      </c>
      <c r="I183" s="359"/>
    </row>
    <row r="184" spans="1:9" s="282" customFormat="1">
      <c r="A184" s="339" t="s">
        <v>447</v>
      </c>
      <c r="B184" s="337" t="s">
        <v>448</v>
      </c>
      <c r="C184" s="286">
        <v>0</v>
      </c>
      <c r="D184" s="286">
        <v>0</v>
      </c>
      <c r="E184" s="286">
        <v>0</v>
      </c>
      <c r="F184" s="286">
        <v>0</v>
      </c>
      <c r="G184" s="286">
        <v>0</v>
      </c>
      <c r="H184" s="340">
        <v>0</v>
      </c>
      <c r="I184" s="359"/>
    </row>
    <row r="185" spans="1:9" s="282" customFormat="1">
      <c r="A185" s="341" t="s">
        <v>449</v>
      </c>
      <c r="B185" s="336" t="s">
        <v>410</v>
      </c>
      <c r="C185" s="285">
        <v>0</v>
      </c>
      <c r="D185" s="285">
        <v>0</v>
      </c>
      <c r="E185" s="285">
        <v>0</v>
      </c>
      <c r="F185" s="285">
        <v>0</v>
      </c>
      <c r="G185" s="285">
        <v>0</v>
      </c>
      <c r="H185" s="342">
        <v>0</v>
      </c>
      <c r="I185" s="359"/>
    </row>
    <row r="186" spans="1:9" s="282" customFormat="1">
      <c r="A186" s="341" t="s">
        <v>450</v>
      </c>
      <c r="B186" s="336" t="s">
        <v>412</v>
      </c>
      <c r="C186" s="285">
        <v>0</v>
      </c>
      <c r="D186" s="285">
        <v>0</v>
      </c>
      <c r="E186" s="285">
        <v>0</v>
      </c>
      <c r="F186" s="285">
        <v>0</v>
      </c>
      <c r="G186" s="285">
        <v>0</v>
      </c>
      <c r="H186" s="342">
        <v>0</v>
      </c>
      <c r="I186" s="359"/>
    </row>
    <row r="187" spans="1:9" s="282" customFormat="1">
      <c r="A187" s="339" t="s">
        <v>451</v>
      </c>
      <c r="B187" s="337" t="s">
        <v>452</v>
      </c>
      <c r="C187" s="286">
        <v>0</v>
      </c>
      <c r="D187" s="286">
        <v>0</v>
      </c>
      <c r="E187" s="286">
        <v>0</v>
      </c>
      <c r="F187" s="286">
        <v>0</v>
      </c>
      <c r="G187" s="286">
        <v>0</v>
      </c>
      <c r="H187" s="340">
        <v>0</v>
      </c>
      <c r="I187" s="359"/>
    </row>
    <row r="188" spans="1:9" s="282" customFormat="1">
      <c r="A188" s="341" t="s">
        <v>453</v>
      </c>
      <c r="B188" s="336" t="s">
        <v>410</v>
      </c>
      <c r="C188" s="285">
        <v>0</v>
      </c>
      <c r="D188" s="285">
        <v>0</v>
      </c>
      <c r="E188" s="285">
        <v>0</v>
      </c>
      <c r="F188" s="285">
        <v>0</v>
      </c>
      <c r="G188" s="285">
        <v>0</v>
      </c>
      <c r="H188" s="342">
        <v>0</v>
      </c>
      <c r="I188" s="359"/>
    </row>
    <row r="189" spans="1:9" s="282" customFormat="1">
      <c r="A189" s="341" t="s">
        <v>454</v>
      </c>
      <c r="B189" s="336" t="s">
        <v>412</v>
      </c>
      <c r="C189" s="285">
        <v>0</v>
      </c>
      <c r="D189" s="285">
        <v>0</v>
      </c>
      <c r="E189" s="285">
        <v>0</v>
      </c>
      <c r="F189" s="285">
        <v>0</v>
      </c>
      <c r="G189" s="285">
        <v>0</v>
      </c>
      <c r="H189" s="342">
        <v>0</v>
      </c>
      <c r="I189" s="359"/>
    </row>
    <row r="190" spans="1:9" s="282" customFormat="1">
      <c r="A190" s="343" t="s">
        <v>455</v>
      </c>
      <c r="B190" s="287" t="s">
        <v>189</v>
      </c>
      <c r="C190" s="288">
        <v>0</v>
      </c>
      <c r="D190" s="288">
        <v>0</v>
      </c>
      <c r="E190" s="288">
        <v>0</v>
      </c>
      <c r="F190" s="288">
        <v>0</v>
      </c>
      <c r="G190" s="288">
        <v>0</v>
      </c>
      <c r="H190" s="344">
        <v>0</v>
      </c>
      <c r="I190" s="359"/>
    </row>
    <row r="191" spans="1:9" s="282" customFormat="1">
      <c r="A191" s="339" t="s">
        <v>456</v>
      </c>
      <c r="B191" s="337" t="s">
        <v>457</v>
      </c>
      <c r="C191" s="286">
        <v>0</v>
      </c>
      <c r="D191" s="286">
        <v>0</v>
      </c>
      <c r="E191" s="286">
        <v>0</v>
      </c>
      <c r="F191" s="286">
        <v>0</v>
      </c>
      <c r="G191" s="286">
        <v>0</v>
      </c>
      <c r="H191" s="340">
        <v>0</v>
      </c>
      <c r="I191" s="359"/>
    </row>
    <row r="192" spans="1:9" s="282" customFormat="1">
      <c r="A192" s="341" t="s">
        <v>458</v>
      </c>
      <c r="B192" s="336" t="s">
        <v>457</v>
      </c>
      <c r="C192" s="285">
        <v>0</v>
      </c>
      <c r="D192" s="285">
        <v>0</v>
      </c>
      <c r="E192" s="285">
        <v>0</v>
      </c>
      <c r="F192" s="285">
        <v>0</v>
      </c>
      <c r="G192" s="285">
        <v>0</v>
      </c>
      <c r="H192" s="342">
        <v>0</v>
      </c>
      <c r="I192" s="359"/>
    </row>
    <row r="193" spans="1:9" s="282" customFormat="1">
      <c r="A193" s="339" t="s">
        <v>459</v>
      </c>
      <c r="B193" s="337" t="s">
        <v>460</v>
      </c>
      <c r="C193" s="286">
        <v>0</v>
      </c>
      <c r="D193" s="286">
        <v>0</v>
      </c>
      <c r="E193" s="286">
        <v>0</v>
      </c>
      <c r="F193" s="286">
        <v>0</v>
      </c>
      <c r="G193" s="286">
        <v>0</v>
      </c>
      <c r="H193" s="340">
        <v>0</v>
      </c>
      <c r="I193" s="359"/>
    </row>
    <row r="194" spans="1:9" s="282" customFormat="1">
      <c r="A194" s="341" t="s">
        <v>461</v>
      </c>
      <c r="B194" s="336" t="s">
        <v>460</v>
      </c>
      <c r="C194" s="285">
        <v>0</v>
      </c>
      <c r="D194" s="285">
        <v>0</v>
      </c>
      <c r="E194" s="285">
        <v>0</v>
      </c>
      <c r="F194" s="285">
        <v>0</v>
      </c>
      <c r="G194" s="285">
        <v>0</v>
      </c>
      <c r="H194" s="342">
        <v>0</v>
      </c>
      <c r="I194" s="359"/>
    </row>
    <row r="195" spans="1:9" s="282" customFormat="1">
      <c r="A195" s="339" t="s">
        <v>462</v>
      </c>
      <c r="B195" s="337" t="s">
        <v>463</v>
      </c>
      <c r="C195" s="286">
        <v>0</v>
      </c>
      <c r="D195" s="286">
        <v>0</v>
      </c>
      <c r="E195" s="286">
        <v>0</v>
      </c>
      <c r="F195" s="286">
        <v>0</v>
      </c>
      <c r="G195" s="286">
        <v>0</v>
      </c>
      <c r="H195" s="340">
        <v>0</v>
      </c>
      <c r="I195" s="359"/>
    </row>
    <row r="196" spans="1:9" s="282" customFormat="1">
      <c r="A196" s="341" t="s">
        <v>464</v>
      </c>
      <c r="B196" s="336" t="s">
        <v>463</v>
      </c>
      <c r="C196" s="285">
        <v>0</v>
      </c>
      <c r="D196" s="285">
        <v>0</v>
      </c>
      <c r="E196" s="285">
        <v>0</v>
      </c>
      <c r="F196" s="285">
        <v>0</v>
      </c>
      <c r="G196" s="285">
        <v>0</v>
      </c>
      <c r="H196" s="342">
        <v>0</v>
      </c>
      <c r="I196" s="359"/>
    </row>
    <row r="197" spans="1:9" s="282" customFormat="1">
      <c r="A197" s="339" t="s">
        <v>465</v>
      </c>
      <c r="B197" s="337" t="s">
        <v>232</v>
      </c>
      <c r="C197" s="286">
        <v>0</v>
      </c>
      <c r="D197" s="286">
        <v>0</v>
      </c>
      <c r="E197" s="286">
        <v>0</v>
      </c>
      <c r="F197" s="286">
        <v>0</v>
      </c>
      <c r="G197" s="286">
        <v>0</v>
      </c>
      <c r="H197" s="340">
        <v>0</v>
      </c>
      <c r="I197" s="359"/>
    </row>
    <row r="198" spans="1:9" s="282" customFormat="1">
      <c r="A198" s="341" t="s">
        <v>466</v>
      </c>
      <c r="B198" s="336" t="s">
        <v>232</v>
      </c>
      <c r="C198" s="285">
        <v>0</v>
      </c>
      <c r="D198" s="285">
        <v>0</v>
      </c>
      <c r="E198" s="285">
        <v>0</v>
      </c>
      <c r="F198" s="285">
        <v>0</v>
      </c>
      <c r="G198" s="285">
        <v>0</v>
      </c>
      <c r="H198" s="342">
        <v>0</v>
      </c>
      <c r="I198" s="359"/>
    </row>
    <row r="199" spans="1:9" s="282" customFormat="1">
      <c r="A199" s="339" t="s">
        <v>467</v>
      </c>
      <c r="B199" s="337" t="s">
        <v>468</v>
      </c>
      <c r="C199" s="286">
        <v>0</v>
      </c>
      <c r="D199" s="286">
        <v>0</v>
      </c>
      <c r="E199" s="286">
        <v>0</v>
      </c>
      <c r="F199" s="286">
        <v>0</v>
      </c>
      <c r="G199" s="286">
        <v>0</v>
      </c>
      <c r="H199" s="340">
        <v>0</v>
      </c>
      <c r="I199" s="359"/>
    </row>
    <row r="200" spans="1:9" s="282" customFormat="1">
      <c r="A200" s="341" t="s">
        <v>469</v>
      </c>
      <c r="B200" s="336" t="s">
        <v>468</v>
      </c>
      <c r="C200" s="285">
        <v>0</v>
      </c>
      <c r="D200" s="285">
        <v>0</v>
      </c>
      <c r="E200" s="285">
        <v>0</v>
      </c>
      <c r="F200" s="285">
        <v>0</v>
      </c>
      <c r="G200" s="285">
        <v>0</v>
      </c>
      <c r="H200" s="342">
        <v>0</v>
      </c>
      <c r="I200" s="359"/>
    </row>
    <row r="201" spans="1:9" s="282" customFormat="1">
      <c r="A201" s="343" t="s">
        <v>38</v>
      </c>
      <c r="B201" s="287" t="s">
        <v>39</v>
      </c>
      <c r="C201" s="288">
        <v>207112319.88999999</v>
      </c>
      <c r="D201" s="288">
        <v>42980554.109999999</v>
      </c>
      <c r="E201" s="288">
        <v>50137273.210000001</v>
      </c>
      <c r="F201" s="288">
        <v>214269038.99000001</v>
      </c>
      <c r="G201" s="288">
        <v>7322219.0999999996</v>
      </c>
      <c r="H201" s="344">
        <v>206946819.88999999</v>
      </c>
      <c r="I201" s="359"/>
    </row>
    <row r="202" spans="1:9" s="282" customFormat="1">
      <c r="A202" s="339" t="s">
        <v>470</v>
      </c>
      <c r="B202" s="337" t="s">
        <v>471</v>
      </c>
      <c r="C202" s="286">
        <v>0</v>
      </c>
      <c r="D202" s="286">
        <v>0</v>
      </c>
      <c r="E202" s="286">
        <v>0</v>
      </c>
      <c r="F202" s="286">
        <v>0</v>
      </c>
      <c r="G202" s="286">
        <v>0</v>
      </c>
      <c r="H202" s="340">
        <v>0</v>
      </c>
      <c r="I202" s="359"/>
    </row>
    <row r="203" spans="1:9" s="282" customFormat="1">
      <c r="A203" s="341" t="s">
        <v>472</v>
      </c>
      <c r="B203" s="336" t="s">
        <v>471</v>
      </c>
      <c r="C203" s="285">
        <v>0</v>
      </c>
      <c r="D203" s="285">
        <v>0</v>
      </c>
      <c r="E203" s="285">
        <v>0</v>
      </c>
      <c r="F203" s="285">
        <v>0</v>
      </c>
      <c r="G203" s="285">
        <v>0</v>
      </c>
      <c r="H203" s="342">
        <v>0</v>
      </c>
      <c r="I203" s="359"/>
    </row>
    <row r="204" spans="1:9" s="282" customFormat="1">
      <c r="A204" s="339" t="s">
        <v>473</v>
      </c>
      <c r="B204" s="337" t="s">
        <v>474</v>
      </c>
      <c r="C204" s="286">
        <v>0</v>
      </c>
      <c r="D204" s="286">
        <v>0</v>
      </c>
      <c r="E204" s="286">
        <v>0</v>
      </c>
      <c r="F204" s="286">
        <v>0</v>
      </c>
      <c r="G204" s="286">
        <v>0</v>
      </c>
      <c r="H204" s="340">
        <v>0</v>
      </c>
      <c r="I204" s="359"/>
    </row>
    <row r="205" spans="1:9" s="282" customFormat="1">
      <c r="A205" s="341" t="s">
        <v>475</v>
      </c>
      <c r="B205" s="336" t="s">
        <v>474</v>
      </c>
      <c r="C205" s="285">
        <v>0</v>
      </c>
      <c r="D205" s="285">
        <v>0</v>
      </c>
      <c r="E205" s="285">
        <v>0</v>
      </c>
      <c r="F205" s="285">
        <v>0</v>
      </c>
      <c r="G205" s="285">
        <v>0</v>
      </c>
      <c r="H205" s="342">
        <v>0</v>
      </c>
      <c r="I205" s="359"/>
    </row>
    <row r="206" spans="1:9" s="282" customFormat="1">
      <c r="A206" s="339" t="s">
        <v>476</v>
      </c>
      <c r="B206" s="337" t="s">
        <v>327</v>
      </c>
      <c r="C206" s="286">
        <v>0</v>
      </c>
      <c r="D206" s="286">
        <v>0</v>
      </c>
      <c r="E206" s="286">
        <v>0</v>
      </c>
      <c r="F206" s="286">
        <v>0</v>
      </c>
      <c r="G206" s="286">
        <v>0</v>
      </c>
      <c r="H206" s="340">
        <v>0</v>
      </c>
      <c r="I206" s="359"/>
    </row>
    <row r="207" spans="1:9" s="282" customFormat="1">
      <c r="A207" s="341" t="s">
        <v>477</v>
      </c>
      <c r="B207" s="336" t="s">
        <v>327</v>
      </c>
      <c r="C207" s="285">
        <v>0</v>
      </c>
      <c r="D207" s="285">
        <v>0</v>
      </c>
      <c r="E207" s="285">
        <v>0</v>
      </c>
      <c r="F207" s="285">
        <v>0</v>
      </c>
      <c r="G207" s="285">
        <v>0</v>
      </c>
      <c r="H207" s="342">
        <v>0</v>
      </c>
      <c r="I207" s="359"/>
    </row>
    <row r="208" spans="1:9" s="282" customFormat="1">
      <c r="A208" s="339" t="s">
        <v>478</v>
      </c>
      <c r="B208" s="337" t="s">
        <v>479</v>
      </c>
      <c r="C208" s="286">
        <v>0</v>
      </c>
      <c r="D208" s="286">
        <v>0</v>
      </c>
      <c r="E208" s="286">
        <v>0</v>
      </c>
      <c r="F208" s="286">
        <v>0</v>
      </c>
      <c r="G208" s="286">
        <v>0</v>
      </c>
      <c r="H208" s="340">
        <v>0</v>
      </c>
      <c r="I208" s="359"/>
    </row>
    <row r="209" spans="1:9" s="282" customFormat="1">
      <c r="A209" s="341" t="s">
        <v>480</v>
      </c>
      <c r="B209" s="336" t="s">
        <v>479</v>
      </c>
      <c r="C209" s="285">
        <v>0</v>
      </c>
      <c r="D209" s="285">
        <v>0</v>
      </c>
      <c r="E209" s="285">
        <v>0</v>
      </c>
      <c r="F209" s="285">
        <v>0</v>
      </c>
      <c r="G209" s="285">
        <v>0</v>
      </c>
      <c r="H209" s="342">
        <v>0</v>
      </c>
      <c r="I209" s="359"/>
    </row>
    <row r="210" spans="1:9" s="282" customFormat="1" ht="25.5">
      <c r="A210" s="339" t="s">
        <v>481</v>
      </c>
      <c r="B210" s="337" t="s">
        <v>482</v>
      </c>
      <c r="C210" s="286">
        <v>0</v>
      </c>
      <c r="D210" s="286">
        <v>7389800</v>
      </c>
      <c r="E210" s="286">
        <v>7389800</v>
      </c>
      <c r="F210" s="286">
        <v>0</v>
      </c>
      <c r="G210" s="286">
        <v>0</v>
      </c>
      <c r="H210" s="340">
        <v>0</v>
      </c>
      <c r="I210" s="359"/>
    </row>
    <row r="211" spans="1:9" s="282" customFormat="1" ht="25.5">
      <c r="A211" s="341" t="s">
        <v>483</v>
      </c>
      <c r="B211" s="336" t="s">
        <v>484</v>
      </c>
      <c r="C211" s="285">
        <v>0</v>
      </c>
      <c r="D211" s="285">
        <v>4924900</v>
      </c>
      <c r="E211" s="285">
        <v>4924900</v>
      </c>
      <c r="F211" s="285">
        <v>0</v>
      </c>
      <c r="G211" s="285">
        <v>0</v>
      </c>
      <c r="H211" s="342">
        <v>0</v>
      </c>
      <c r="I211" s="359"/>
    </row>
    <row r="212" spans="1:9" s="282" customFormat="1">
      <c r="A212" s="341" t="s">
        <v>485</v>
      </c>
      <c r="B212" s="336" t="s">
        <v>486</v>
      </c>
      <c r="C212" s="285">
        <v>0</v>
      </c>
      <c r="D212" s="285">
        <v>2464900</v>
      </c>
      <c r="E212" s="285">
        <v>2464900</v>
      </c>
      <c r="F212" s="285">
        <v>0</v>
      </c>
      <c r="G212" s="285">
        <v>0</v>
      </c>
      <c r="H212" s="342">
        <v>0</v>
      </c>
      <c r="I212" s="359"/>
    </row>
    <row r="213" spans="1:9" s="282" customFormat="1">
      <c r="A213" s="339" t="s">
        <v>487</v>
      </c>
      <c r="B213" s="337" t="s">
        <v>488</v>
      </c>
      <c r="C213" s="286">
        <v>206946819.88999999</v>
      </c>
      <c r="D213" s="286">
        <v>0</v>
      </c>
      <c r="E213" s="286">
        <v>0</v>
      </c>
      <c r="F213" s="286">
        <v>206946819.88999999</v>
      </c>
      <c r="G213" s="286">
        <v>0</v>
      </c>
      <c r="H213" s="340">
        <v>206946819.88999999</v>
      </c>
      <c r="I213" s="359"/>
    </row>
    <row r="214" spans="1:9" s="282" customFormat="1">
      <c r="A214" s="341" t="s">
        <v>489</v>
      </c>
      <c r="B214" s="336" t="s">
        <v>488</v>
      </c>
      <c r="C214" s="285">
        <v>206946819.88999999</v>
      </c>
      <c r="D214" s="285">
        <v>0</v>
      </c>
      <c r="E214" s="285">
        <v>0</v>
      </c>
      <c r="F214" s="285">
        <v>206946819.88999999</v>
      </c>
      <c r="G214" s="285">
        <v>0</v>
      </c>
      <c r="H214" s="342">
        <v>206946819.88999999</v>
      </c>
      <c r="I214" s="359"/>
    </row>
    <row r="215" spans="1:9" s="282" customFormat="1">
      <c r="A215" s="339" t="s">
        <v>490</v>
      </c>
      <c r="B215" s="337" t="s">
        <v>491</v>
      </c>
      <c r="C215" s="286">
        <v>165500</v>
      </c>
      <c r="D215" s="286">
        <v>165500</v>
      </c>
      <c r="E215" s="286">
        <v>0</v>
      </c>
      <c r="F215" s="286">
        <v>0</v>
      </c>
      <c r="G215" s="286">
        <v>0</v>
      </c>
      <c r="H215" s="340">
        <v>0</v>
      </c>
      <c r="I215" s="359"/>
    </row>
    <row r="216" spans="1:9" s="282" customFormat="1">
      <c r="A216" s="341" t="s">
        <v>492</v>
      </c>
      <c r="B216" s="336" t="s">
        <v>491</v>
      </c>
      <c r="C216" s="285">
        <v>165500</v>
      </c>
      <c r="D216" s="285">
        <v>165500</v>
      </c>
      <c r="E216" s="285">
        <v>0</v>
      </c>
      <c r="F216" s="285">
        <v>0</v>
      </c>
      <c r="G216" s="285">
        <v>0</v>
      </c>
      <c r="H216" s="342">
        <v>0</v>
      </c>
      <c r="I216" s="359"/>
    </row>
    <row r="217" spans="1:9" s="282" customFormat="1">
      <c r="A217" s="339" t="s">
        <v>493</v>
      </c>
      <c r="B217" s="337" t="s">
        <v>494</v>
      </c>
      <c r="C217" s="286">
        <v>0</v>
      </c>
      <c r="D217" s="286">
        <v>17231500</v>
      </c>
      <c r="E217" s="286">
        <v>17231500</v>
      </c>
      <c r="F217" s="286">
        <v>0</v>
      </c>
      <c r="G217" s="286">
        <v>0</v>
      </c>
      <c r="H217" s="340">
        <v>0</v>
      </c>
      <c r="I217" s="359"/>
    </row>
    <row r="218" spans="1:9" s="282" customFormat="1">
      <c r="A218" s="341" t="s">
        <v>495</v>
      </c>
      <c r="B218" s="336" t="s">
        <v>496</v>
      </c>
      <c r="C218" s="285">
        <v>0</v>
      </c>
      <c r="D218" s="285">
        <v>14766600</v>
      </c>
      <c r="E218" s="285">
        <v>14766600</v>
      </c>
      <c r="F218" s="285">
        <v>0</v>
      </c>
      <c r="G218" s="285">
        <v>0</v>
      </c>
      <c r="H218" s="342">
        <v>0</v>
      </c>
      <c r="I218" s="359"/>
    </row>
    <row r="219" spans="1:9" s="282" customFormat="1">
      <c r="A219" s="341" t="s">
        <v>497</v>
      </c>
      <c r="B219" s="336" t="s">
        <v>498</v>
      </c>
      <c r="C219" s="285">
        <v>0</v>
      </c>
      <c r="D219" s="285">
        <v>2464900</v>
      </c>
      <c r="E219" s="285">
        <v>2464900</v>
      </c>
      <c r="F219" s="285">
        <v>0</v>
      </c>
      <c r="G219" s="285">
        <v>0</v>
      </c>
      <c r="H219" s="342">
        <v>0</v>
      </c>
      <c r="I219" s="359"/>
    </row>
    <row r="220" spans="1:9" s="282" customFormat="1">
      <c r="A220" s="339" t="s">
        <v>499</v>
      </c>
      <c r="B220" s="337" t="s">
        <v>500</v>
      </c>
      <c r="C220" s="286">
        <v>0</v>
      </c>
      <c r="D220" s="286">
        <v>2234018</v>
      </c>
      <c r="E220" s="286">
        <v>2234018</v>
      </c>
      <c r="F220" s="286">
        <v>0</v>
      </c>
      <c r="G220" s="286">
        <v>0</v>
      </c>
      <c r="H220" s="340">
        <v>0</v>
      </c>
      <c r="I220" s="359"/>
    </row>
    <row r="221" spans="1:9" s="282" customFormat="1">
      <c r="A221" s="341" t="s">
        <v>501</v>
      </c>
      <c r="B221" s="336" t="s">
        <v>500</v>
      </c>
      <c r="C221" s="285">
        <v>0</v>
      </c>
      <c r="D221" s="285">
        <v>2234018</v>
      </c>
      <c r="E221" s="285">
        <v>2234018</v>
      </c>
      <c r="F221" s="285">
        <v>0</v>
      </c>
      <c r="G221" s="285">
        <v>0</v>
      </c>
      <c r="H221" s="342">
        <v>0</v>
      </c>
      <c r="I221" s="359"/>
    </row>
    <row r="222" spans="1:9" s="282" customFormat="1">
      <c r="A222" s="339" t="s">
        <v>502</v>
      </c>
      <c r="B222" s="337" t="s">
        <v>503</v>
      </c>
      <c r="C222" s="286">
        <v>0</v>
      </c>
      <c r="D222" s="286">
        <v>0</v>
      </c>
      <c r="E222" s="286">
        <v>0</v>
      </c>
      <c r="F222" s="286">
        <v>0</v>
      </c>
      <c r="G222" s="286">
        <v>0</v>
      </c>
      <c r="H222" s="340">
        <v>0</v>
      </c>
      <c r="I222" s="359"/>
    </row>
    <row r="223" spans="1:9" s="282" customFormat="1">
      <c r="A223" s="341" t="s">
        <v>504</v>
      </c>
      <c r="B223" s="336" t="s">
        <v>503</v>
      </c>
      <c r="C223" s="285">
        <v>0</v>
      </c>
      <c r="D223" s="285">
        <v>0</v>
      </c>
      <c r="E223" s="285">
        <v>0</v>
      </c>
      <c r="F223" s="285">
        <v>0</v>
      </c>
      <c r="G223" s="285">
        <v>0</v>
      </c>
      <c r="H223" s="342">
        <v>0</v>
      </c>
      <c r="I223" s="359"/>
    </row>
    <row r="224" spans="1:9" s="282" customFormat="1">
      <c r="A224" s="339" t="s">
        <v>505</v>
      </c>
      <c r="B224" s="337" t="s">
        <v>408</v>
      </c>
      <c r="C224" s="286">
        <v>0</v>
      </c>
      <c r="D224" s="286">
        <v>0</v>
      </c>
      <c r="E224" s="286">
        <v>0</v>
      </c>
      <c r="F224" s="286">
        <v>0</v>
      </c>
      <c r="G224" s="286">
        <v>0</v>
      </c>
      <c r="H224" s="340">
        <v>0</v>
      </c>
      <c r="I224" s="359"/>
    </row>
    <row r="225" spans="1:9" s="282" customFormat="1">
      <c r="A225" s="341" t="s">
        <v>506</v>
      </c>
      <c r="B225" s="336" t="s">
        <v>408</v>
      </c>
      <c r="C225" s="285">
        <v>0</v>
      </c>
      <c r="D225" s="285">
        <v>0</v>
      </c>
      <c r="E225" s="285">
        <v>0</v>
      </c>
      <c r="F225" s="285">
        <v>0</v>
      </c>
      <c r="G225" s="285">
        <v>0</v>
      </c>
      <c r="H225" s="342">
        <v>0</v>
      </c>
      <c r="I225" s="359"/>
    </row>
    <row r="226" spans="1:9" s="282" customFormat="1">
      <c r="A226" s="339" t="s">
        <v>507</v>
      </c>
      <c r="B226" s="337" t="s">
        <v>414</v>
      </c>
      <c r="C226" s="286">
        <v>0</v>
      </c>
      <c r="D226" s="286">
        <v>7569686.1100000003</v>
      </c>
      <c r="E226" s="286">
        <v>14891905.210000001</v>
      </c>
      <c r="F226" s="286">
        <v>7322219.0999999996</v>
      </c>
      <c r="G226" s="286">
        <v>7322219.0999999996</v>
      </c>
      <c r="H226" s="340">
        <v>0</v>
      </c>
      <c r="I226" s="359"/>
    </row>
    <row r="227" spans="1:9" s="282" customFormat="1">
      <c r="A227" s="341" t="s">
        <v>508</v>
      </c>
      <c r="B227" s="336" t="s">
        <v>414</v>
      </c>
      <c r="C227" s="285">
        <v>0</v>
      </c>
      <c r="D227" s="285">
        <v>7569686.1100000003</v>
      </c>
      <c r="E227" s="285">
        <v>14891905.210000001</v>
      </c>
      <c r="F227" s="285">
        <v>7322219.0999999996</v>
      </c>
      <c r="G227" s="285">
        <v>7322219.0999999996</v>
      </c>
      <c r="H227" s="342">
        <v>0</v>
      </c>
      <c r="I227" s="359"/>
    </row>
    <row r="228" spans="1:9" s="282" customFormat="1">
      <c r="A228" s="339" t="s">
        <v>509</v>
      </c>
      <c r="B228" s="337" t="s">
        <v>510</v>
      </c>
      <c r="C228" s="286">
        <v>0</v>
      </c>
      <c r="D228" s="286">
        <v>0</v>
      </c>
      <c r="E228" s="286">
        <v>0</v>
      </c>
      <c r="F228" s="286">
        <v>0</v>
      </c>
      <c r="G228" s="286">
        <v>0</v>
      </c>
      <c r="H228" s="340">
        <v>0</v>
      </c>
      <c r="I228" s="359"/>
    </row>
    <row r="229" spans="1:9" s="282" customFormat="1">
      <c r="A229" s="341" t="s">
        <v>511</v>
      </c>
      <c r="B229" s="336" t="s">
        <v>510</v>
      </c>
      <c r="C229" s="285">
        <v>0</v>
      </c>
      <c r="D229" s="285">
        <v>0</v>
      </c>
      <c r="E229" s="285">
        <v>0</v>
      </c>
      <c r="F229" s="285">
        <v>0</v>
      </c>
      <c r="G229" s="285">
        <v>0</v>
      </c>
      <c r="H229" s="342">
        <v>0</v>
      </c>
      <c r="I229" s="359"/>
    </row>
    <row r="230" spans="1:9" s="282" customFormat="1">
      <c r="A230" s="339" t="s">
        <v>512</v>
      </c>
      <c r="B230" s="337" t="s">
        <v>513</v>
      </c>
      <c r="C230" s="286">
        <v>0</v>
      </c>
      <c r="D230" s="286">
        <v>8390050</v>
      </c>
      <c r="E230" s="286">
        <v>8390050</v>
      </c>
      <c r="F230" s="286">
        <v>0</v>
      </c>
      <c r="G230" s="286">
        <v>0</v>
      </c>
      <c r="H230" s="340">
        <v>0</v>
      </c>
      <c r="I230" s="359"/>
    </row>
    <row r="231" spans="1:9" s="282" customFormat="1">
      <c r="A231" s="341" t="s">
        <v>514</v>
      </c>
      <c r="B231" s="336" t="s">
        <v>513</v>
      </c>
      <c r="C231" s="285">
        <v>0</v>
      </c>
      <c r="D231" s="285">
        <v>8390050</v>
      </c>
      <c r="E231" s="285">
        <v>8390050</v>
      </c>
      <c r="F231" s="285">
        <v>0</v>
      </c>
      <c r="G231" s="285">
        <v>0</v>
      </c>
      <c r="H231" s="342">
        <v>0</v>
      </c>
      <c r="I231" s="359"/>
    </row>
    <row r="232" spans="1:9" s="282" customFormat="1">
      <c r="A232" s="339" t="s">
        <v>515</v>
      </c>
      <c r="B232" s="337" t="s">
        <v>516</v>
      </c>
      <c r="C232" s="286">
        <v>0</v>
      </c>
      <c r="D232" s="286">
        <v>0</v>
      </c>
      <c r="E232" s="286">
        <v>0</v>
      </c>
      <c r="F232" s="286">
        <v>0</v>
      </c>
      <c r="G232" s="286">
        <v>0</v>
      </c>
      <c r="H232" s="340">
        <v>0</v>
      </c>
      <c r="I232" s="359"/>
    </row>
    <row r="233" spans="1:9" s="282" customFormat="1">
      <c r="A233" s="341" t="s">
        <v>517</v>
      </c>
      <c r="B233" s="336" t="s">
        <v>516</v>
      </c>
      <c r="C233" s="285">
        <v>0</v>
      </c>
      <c r="D233" s="285">
        <v>0</v>
      </c>
      <c r="E233" s="285">
        <v>0</v>
      </c>
      <c r="F233" s="285">
        <v>0</v>
      </c>
      <c r="G233" s="285">
        <v>0</v>
      </c>
      <c r="H233" s="342">
        <v>0</v>
      </c>
      <c r="I233" s="359"/>
    </row>
    <row r="234" spans="1:9" s="282" customFormat="1">
      <c r="A234" s="345" t="s">
        <v>42</v>
      </c>
      <c r="B234" s="289" t="s">
        <v>43</v>
      </c>
      <c r="C234" s="290">
        <v>1351680301</v>
      </c>
      <c r="D234" s="290">
        <v>581126870</v>
      </c>
      <c r="E234" s="290">
        <v>602163530</v>
      </c>
      <c r="F234" s="290">
        <v>1372716961</v>
      </c>
      <c r="G234" s="290">
        <v>1372716961</v>
      </c>
      <c r="H234" s="346">
        <v>0</v>
      </c>
      <c r="I234" s="359"/>
    </row>
    <row r="235" spans="1:9" s="282" customFormat="1">
      <c r="A235" s="343" t="s">
        <v>45</v>
      </c>
      <c r="B235" s="287" t="s">
        <v>46</v>
      </c>
      <c r="C235" s="288">
        <v>1351680301</v>
      </c>
      <c r="D235" s="288">
        <v>581126870</v>
      </c>
      <c r="E235" s="288">
        <v>602163530</v>
      </c>
      <c r="F235" s="288">
        <v>1372716961</v>
      </c>
      <c r="G235" s="288">
        <v>1372716961</v>
      </c>
      <c r="H235" s="344">
        <v>0</v>
      </c>
      <c r="I235" s="359"/>
    </row>
    <row r="236" spans="1:9" s="282" customFormat="1">
      <c r="A236" s="339" t="s">
        <v>518</v>
      </c>
      <c r="B236" s="337" t="s">
        <v>519</v>
      </c>
      <c r="C236" s="286">
        <v>0</v>
      </c>
      <c r="D236" s="286">
        <v>283343018.70999998</v>
      </c>
      <c r="E236" s="286">
        <v>283343018.70999998</v>
      </c>
      <c r="F236" s="286">
        <v>0</v>
      </c>
      <c r="G236" s="286">
        <v>0</v>
      </c>
      <c r="H236" s="340">
        <v>0</v>
      </c>
      <c r="I236" s="359"/>
    </row>
    <row r="237" spans="1:9" s="282" customFormat="1">
      <c r="A237" s="341" t="s">
        <v>520</v>
      </c>
      <c r="B237" s="336" t="s">
        <v>519</v>
      </c>
      <c r="C237" s="285">
        <v>0</v>
      </c>
      <c r="D237" s="285">
        <v>283343018.70999998</v>
      </c>
      <c r="E237" s="285">
        <v>283343018.70999998</v>
      </c>
      <c r="F237" s="285">
        <v>0</v>
      </c>
      <c r="G237" s="285">
        <v>0</v>
      </c>
      <c r="H237" s="342">
        <v>0</v>
      </c>
      <c r="I237" s="359"/>
    </row>
    <row r="238" spans="1:9" s="282" customFormat="1">
      <c r="A238" s="339" t="s">
        <v>521</v>
      </c>
      <c r="B238" s="337" t="s">
        <v>522</v>
      </c>
      <c r="C238" s="286">
        <v>101048283</v>
      </c>
      <c r="D238" s="286">
        <v>42781769</v>
      </c>
      <c r="E238" s="286">
        <v>42153510</v>
      </c>
      <c r="F238" s="286">
        <v>100420024</v>
      </c>
      <c r="G238" s="286">
        <v>100420024</v>
      </c>
      <c r="H238" s="340">
        <v>0</v>
      </c>
      <c r="I238" s="359"/>
    </row>
    <row r="239" spans="1:9" s="282" customFormat="1">
      <c r="A239" s="341" t="s">
        <v>523</v>
      </c>
      <c r="B239" s="336" t="s">
        <v>522</v>
      </c>
      <c r="C239" s="285">
        <v>101048283</v>
      </c>
      <c r="D239" s="285">
        <v>42781769</v>
      </c>
      <c r="E239" s="285">
        <v>42153510</v>
      </c>
      <c r="F239" s="285">
        <v>100420024</v>
      </c>
      <c r="G239" s="285">
        <v>100420024</v>
      </c>
      <c r="H239" s="342">
        <v>0</v>
      </c>
      <c r="I239" s="359"/>
    </row>
    <row r="240" spans="1:9" s="282" customFormat="1">
      <c r="A240" s="339" t="s">
        <v>524</v>
      </c>
      <c r="B240" s="337" t="s">
        <v>525</v>
      </c>
      <c r="C240" s="286">
        <v>427248796</v>
      </c>
      <c r="D240" s="286">
        <v>22901449</v>
      </c>
      <c r="E240" s="286">
        <v>7363480</v>
      </c>
      <c r="F240" s="286">
        <v>411710827</v>
      </c>
      <c r="G240" s="286">
        <v>411710827</v>
      </c>
      <c r="H240" s="340">
        <v>0</v>
      </c>
      <c r="I240" s="359"/>
    </row>
    <row r="241" spans="1:9" s="282" customFormat="1">
      <c r="A241" s="341" t="s">
        <v>526</v>
      </c>
      <c r="B241" s="336" t="s">
        <v>525</v>
      </c>
      <c r="C241" s="285">
        <v>427248796</v>
      </c>
      <c r="D241" s="285">
        <v>22901449</v>
      </c>
      <c r="E241" s="285">
        <v>7363480</v>
      </c>
      <c r="F241" s="285">
        <v>411710827</v>
      </c>
      <c r="G241" s="285">
        <v>411710827</v>
      </c>
      <c r="H241" s="342">
        <v>0</v>
      </c>
      <c r="I241" s="359"/>
    </row>
    <row r="242" spans="1:9" s="282" customFormat="1">
      <c r="A242" s="339" t="s">
        <v>527</v>
      </c>
      <c r="B242" s="337" t="s">
        <v>528</v>
      </c>
      <c r="C242" s="286">
        <v>367045620</v>
      </c>
      <c r="D242" s="286">
        <v>19124327</v>
      </c>
      <c r="E242" s="286">
        <v>0</v>
      </c>
      <c r="F242" s="286">
        <v>347921293</v>
      </c>
      <c r="G242" s="286">
        <v>347921293</v>
      </c>
      <c r="H242" s="340">
        <v>0</v>
      </c>
      <c r="I242" s="359"/>
    </row>
    <row r="243" spans="1:9" s="282" customFormat="1">
      <c r="A243" s="341" t="s">
        <v>529</v>
      </c>
      <c r="B243" s="336" t="s">
        <v>528</v>
      </c>
      <c r="C243" s="285">
        <v>367045620</v>
      </c>
      <c r="D243" s="285">
        <v>19124327</v>
      </c>
      <c r="E243" s="285">
        <v>0</v>
      </c>
      <c r="F243" s="285">
        <v>347921293</v>
      </c>
      <c r="G243" s="285">
        <v>347921293</v>
      </c>
      <c r="H243" s="342">
        <v>0</v>
      </c>
      <c r="I243" s="359"/>
    </row>
    <row r="244" spans="1:9" s="282" customFormat="1">
      <c r="A244" s="339" t="s">
        <v>530</v>
      </c>
      <c r="B244" s="337" t="s">
        <v>531</v>
      </c>
      <c r="C244" s="286">
        <v>19221858</v>
      </c>
      <c r="D244" s="286">
        <v>550891</v>
      </c>
      <c r="E244" s="286">
        <v>1780690</v>
      </c>
      <c r="F244" s="286">
        <v>20451657</v>
      </c>
      <c r="G244" s="286">
        <v>20451657</v>
      </c>
      <c r="H244" s="340">
        <v>0</v>
      </c>
      <c r="I244" s="359"/>
    </row>
    <row r="245" spans="1:9" s="282" customFormat="1">
      <c r="A245" s="341" t="s">
        <v>532</v>
      </c>
      <c r="B245" s="336" t="s">
        <v>531</v>
      </c>
      <c r="C245" s="285">
        <v>19221858</v>
      </c>
      <c r="D245" s="285">
        <v>550891</v>
      </c>
      <c r="E245" s="285">
        <v>1780690</v>
      </c>
      <c r="F245" s="285">
        <v>20451657</v>
      </c>
      <c r="G245" s="285">
        <v>20451657</v>
      </c>
      <c r="H245" s="342">
        <v>0</v>
      </c>
      <c r="I245" s="359"/>
    </row>
    <row r="246" spans="1:9" s="282" customFormat="1">
      <c r="A246" s="339" t="s">
        <v>533</v>
      </c>
      <c r="B246" s="337" t="s">
        <v>534</v>
      </c>
      <c r="C246" s="286">
        <v>303906773</v>
      </c>
      <c r="D246" s="286">
        <v>1367637</v>
      </c>
      <c r="E246" s="286">
        <v>44197547</v>
      </c>
      <c r="F246" s="286">
        <v>346736683</v>
      </c>
      <c r="G246" s="286">
        <v>346736683</v>
      </c>
      <c r="H246" s="340">
        <v>0</v>
      </c>
      <c r="I246" s="359"/>
    </row>
    <row r="247" spans="1:9" s="282" customFormat="1">
      <c r="A247" s="341" t="s">
        <v>535</v>
      </c>
      <c r="B247" s="336" t="s">
        <v>534</v>
      </c>
      <c r="C247" s="285">
        <v>303906773</v>
      </c>
      <c r="D247" s="285">
        <v>1367637</v>
      </c>
      <c r="E247" s="285">
        <v>44197547</v>
      </c>
      <c r="F247" s="285">
        <v>346736683</v>
      </c>
      <c r="G247" s="285">
        <v>346736683</v>
      </c>
      <c r="H247" s="342">
        <v>0</v>
      </c>
      <c r="I247" s="359"/>
    </row>
    <row r="248" spans="1:9" s="282" customFormat="1">
      <c r="A248" s="339" t="s">
        <v>538</v>
      </c>
      <c r="B248" s="337" t="s">
        <v>539</v>
      </c>
      <c r="C248" s="286">
        <v>133208971</v>
      </c>
      <c r="D248" s="286">
        <v>19758571</v>
      </c>
      <c r="E248" s="286">
        <v>32026077</v>
      </c>
      <c r="F248" s="286">
        <v>145476477</v>
      </c>
      <c r="G248" s="286">
        <v>145476477</v>
      </c>
      <c r="H248" s="340">
        <v>0</v>
      </c>
      <c r="I248" s="359"/>
    </row>
    <row r="249" spans="1:9" s="282" customFormat="1">
      <c r="A249" s="341" t="s">
        <v>540</v>
      </c>
      <c r="B249" s="336" t="s">
        <v>539</v>
      </c>
      <c r="C249" s="285">
        <v>95156355</v>
      </c>
      <c r="D249" s="285">
        <v>17918965</v>
      </c>
      <c r="E249" s="285">
        <v>32026077</v>
      </c>
      <c r="F249" s="285">
        <v>109263467</v>
      </c>
      <c r="G249" s="285">
        <v>109263467</v>
      </c>
      <c r="H249" s="342">
        <v>0</v>
      </c>
      <c r="I249" s="359"/>
    </row>
    <row r="250" spans="1:9" s="282" customFormat="1">
      <c r="A250" s="341" t="s">
        <v>541</v>
      </c>
      <c r="B250" s="336" t="s">
        <v>542</v>
      </c>
      <c r="C250" s="285">
        <v>38052616</v>
      </c>
      <c r="D250" s="285">
        <v>1839606</v>
      </c>
      <c r="E250" s="285">
        <v>0</v>
      </c>
      <c r="F250" s="285">
        <v>36213010</v>
      </c>
      <c r="G250" s="285">
        <v>36213010</v>
      </c>
      <c r="H250" s="342">
        <v>0</v>
      </c>
      <c r="I250" s="359"/>
    </row>
    <row r="251" spans="1:9" s="282" customFormat="1">
      <c r="A251" s="339" t="s">
        <v>543</v>
      </c>
      <c r="B251" s="337" t="s">
        <v>544</v>
      </c>
      <c r="C251" s="286">
        <v>0</v>
      </c>
      <c r="D251" s="286">
        <v>53552332.259999998</v>
      </c>
      <c r="E251" s="286">
        <v>53552332.259999998</v>
      </c>
      <c r="F251" s="286">
        <v>0</v>
      </c>
      <c r="G251" s="286">
        <v>0</v>
      </c>
      <c r="H251" s="340">
        <v>0</v>
      </c>
      <c r="I251" s="359"/>
    </row>
    <row r="252" spans="1:9" s="282" customFormat="1">
      <c r="A252" s="341" t="s">
        <v>545</v>
      </c>
      <c r="B252" s="336" t="s">
        <v>544</v>
      </c>
      <c r="C252" s="285">
        <v>0</v>
      </c>
      <c r="D252" s="285">
        <v>53552332.259999998</v>
      </c>
      <c r="E252" s="285">
        <v>53552332.259999998</v>
      </c>
      <c r="F252" s="285">
        <v>0</v>
      </c>
      <c r="G252" s="285">
        <v>0</v>
      </c>
      <c r="H252" s="342">
        <v>0</v>
      </c>
      <c r="I252" s="359"/>
    </row>
    <row r="253" spans="1:9" s="282" customFormat="1">
      <c r="A253" s="339" t="s">
        <v>546</v>
      </c>
      <c r="B253" s="337" t="s">
        <v>547</v>
      </c>
      <c r="C253" s="286">
        <v>0</v>
      </c>
      <c r="D253" s="286">
        <v>2723600</v>
      </c>
      <c r="E253" s="286">
        <v>2723600</v>
      </c>
      <c r="F253" s="286">
        <v>0</v>
      </c>
      <c r="G253" s="286">
        <v>0</v>
      </c>
      <c r="H253" s="340">
        <v>0</v>
      </c>
      <c r="I253" s="359"/>
    </row>
    <row r="254" spans="1:9" s="282" customFormat="1">
      <c r="A254" s="341" t="s">
        <v>548</v>
      </c>
      <c r="B254" s="336" t="s">
        <v>547</v>
      </c>
      <c r="C254" s="285">
        <v>0</v>
      </c>
      <c r="D254" s="285">
        <v>2723600</v>
      </c>
      <c r="E254" s="285">
        <v>2723600</v>
      </c>
      <c r="F254" s="285">
        <v>0</v>
      </c>
      <c r="G254" s="285">
        <v>0</v>
      </c>
      <c r="H254" s="342">
        <v>0</v>
      </c>
      <c r="I254" s="359"/>
    </row>
    <row r="255" spans="1:9" s="282" customFormat="1">
      <c r="A255" s="339" t="s">
        <v>549</v>
      </c>
      <c r="B255" s="337" t="s">
        <v>550</v>
      </c>
      <c r="C255" s="286">
        <v>0</v>
      </c>
      <c r="D255" s="286">
        <v>0</v>
      </c>
      <c r="E255" s="286">
        <v>0</v>
      </c>
      <c r="F255" s="286">
        <v>0</v>
      </c>
      <c r="G255" s="286">
        <v>0</v>
      </c>
      <c r="H255" s="340">
        <v>0</v>
      </c>
      <c r="I255" s="359"/>
    </row>
    <row r="256" spans="1:9" s="282" customFormat="1">
      <c r="A256" s="341" t="s">
        <v>551</v>
      </c>
      <c r="B256" s="336" t="s">
        <v>550</v>
      </c>
      <c r="C256" s="285">
        <v>0</v>
      </c>
      <c r="D256" s="285">
        <v>0</v>
      </c>
      <c r="E256" s="285">
        <v>0</v>
      </c>
      <c r="F256" s="285">
        <v>0</v>
      </c>
      <c r="G256" s="285">
        <v>0</v>
      </c>
      <c r="H256" s="342">
        <v>0</v>
      </c>
      <c r="I256" s="359"/>
    </row>
    <row r="257" spans="1:9" s="282" customFormat="1">
      <c r="A257" s="339" t="s">
        <v>552</v>
      </c>
      <c r="B257" s="337" t="s">
        <v>553</v>
      </c>
      <c r="C257" s="286">
        <v>0</v>
      </c>
      <c r="D257" s="286">
        <v>61539300</v>
      </c>
      <c r="E257" s="286">
        <v>61539300</v>
      </c>
      <c r="F257" s="286">
        <v>0</v>
      </c>
      <c r="G257" s="286">
        <v>0</v>
      </c>
      <c r="H257" s="340">
        <v>0</v>
      </c>
      <c r="I257" s="359"/>
    </row>
    <row r="258" spans="1:9" s="282" customFormat="1">
      <c r="A258" s="341" t="s">
        <v>554</v>
      </c>
      <c r="B258" s="336" t="s">
        <v>553</v>
      </c>
      <c r="C258" s="285">
        <v>0</v>
      </c>
      <c r="D258" s="285">
        <v>61539300</v>
      </c>
      <c r="E258" s="285">
        <v>61539300</v>
      </c>
      <c r="F258" s="285">
        <v>0</v>
      </c>
      <c r="G258" s="285">
        <v>0</v>
      </c>
      <c r="H258" s="342">
        <v>0</v>
      </c>
      <c r="I258" s="359"/>
    </row>
    <row r="259" spans="1:9" s="282" customFormat="1">
      <c r="A259" s="339" t="s">
        <v>555</v>
      </c>
      <c r="B259" s="337" t="s">
        <v>556</v>
      </c>
      <c r="C259" s="286">
        <v>0</v>
      </c>
      <c r="D259" s="286">
        <v>43589000</v>
      </c>
      <c r="E259" s="286">
        <v>43589000</v>
      </c>
      <c r="F259" s="286">
        <v>0</v>
      </c>
      <c r="G259" s="286">
        <v>0</v>
      </c>
      <c r="H259" s="340">
        <v>0</v>
      </c>
      <c r="I259" s="359"/>
    </row>
    <row r="260" spans="1:9" s="282" customFormat="1">
      <c r="A260" s="341" t="s">
        <v>557</v>
      </c>
      <c r="B260" s="336" t="s">
        <v>556</v>
      </c>
      <c r="C260" s="285">
        <v>0</v>
      </c>
      <c r="D260" s="285">
        <v>43589000</v>
      </c>
      <c r="E260" s="285">
        <v>43589000</v>
      </c>
      <c r="F260" s="285">
        <v>0</v>
      </c>
      <c r="G260" s="285">
        <v>0</v>
      </c>
      <c r="H260" s="342">
        <v>0</v>
      </c>
      <c r="I260" s="359"/>
    </row>
    <row r="261" spans="1:9" s="282" customFormat="1">
      <c r="A261" s="339" t="s">
        <v>558</v>
      </c>
      <c r="B261" s="337" t="s">
        <v>559</v>
      </c>
      <c r="C261" s="286">
        <v>0</v>
      </c>
      <c r="D261" s="286">
        <v>19687200</v>
      </c>
      <c r="E261" s="286">
        <v>19687200</v>
      </c>
      <c r="F261" s="286">
        <v>0</v>
      </c>
      <c r="G261" s="286">
        <v>0</v>
      </c>
      <c r="H261" s="340">
        <v>0</v>
      </c>
      <c r="I261" s="359"/>
    </row>
    <row r="262" spans="1:9" s="282" customFormat="1">
      <c r="A262" s="341" t="s">
        <v>560</v>
      </c>
      <c r="B262" s="336" t="s">
        <v>559</v>
      </c>
      <c r="C262" s="285">
        <v>0</v>
      </c>
      <c r="D262" s="285">
        <v>19687200</v>
      </c>
      <c r="E262" s="285">
        <v>19687200</v>
      </c>
      <c r="F262" s="285">
        <v>0</v>
      </c>
      <c r="G262" s="285">
        <v>0</v>
      </c>
      <c r="H262" s="342">
        <v>0</v>
      </c>
      <c r="I262" s="359"/>
    </row>
    <row r="263" spans="1:9" s="282" customFormat="1">
      <c r="A263" s="339" t="s">
        <v>561</v>
      </c>
      <c r="B263" s="337" t="s">
        <v>562</v>
      </c>
      <c r="C263" s="286">
        <v>0</v>
      </c>
      <c r="D263" s="286">
        <v>10207775.029999999</v>
      </c>
      <c r="E263" s="286">
        <v>10207775.029999999</v>
      </c>
      <c r="F263" s="286">
        <v>0</v>
      </c>
      <c r="G263" s="286">
        <v>0</v>
      </c>
      <c r="H263" s="340">
        <v>0</v>
      </c>
      <c r="I263" s="359"/>
    </row>
    <row r="264" spans="1:9" s="282" customFormat="1">
      <c r="A264" s="341" t="s">
        <v>563</v>
      </c>
      <c r="B264" s="336" t="s">
        <v>562</v>
      </c>
      <c r="C264" s="285">
        <v>0</v>
      </c>
      <c r="D264" s="285">
        <v>10207775.029999999</v>
      </c>
      <c r="E264" s="285">
        <v>10207775.029999999</v>
      </c>
      <c r="F264" s="285">
        <v>0</v>
      </c>
      <c r="G264" s="285">
        <v>0</v>
      </c>
      <c r="H264" s="342">
        <v>0</v>
      </c>
      <c r="I264" s="359"/>
    </row>
    <row r="265" spans="1:9" s="282" customFormat="1">
      <c r="A265" s="345" t="s">
        <v>63</v>
      </c>
      <c r="B265" s="289" t="s">
        <v>69</v>
      </c>
      <c r="C265" s="290">
        <v>1926236057</v>
      </c>
      <c r="D265" s="290">
        <v>0</v>
      </c>
      <c r="E265" s="290">
        <v>0</v>
      </c>
      <c r="F265" s="290">
        <v>1926236057</v>
      </c>
      <c r="G265" s="290">
        <v>0</v>
      </c>
      <c r="H265" s="346">
        <v>1926236057</v>
      </c>
      <c r="I265" s="359"/>
    </row>
    <row r="266" spans="1:9" s="282" customFormat="1">
      <c r="A266" s="343" t="s">
        <v>70</v>
      </c>
      <c r="B266" s="287" t="s">
        <v>71</v>
      </c>
      <c r="C266" s="288">
        <v>1926236057</v>
      </c>
      <c r="D266" s="288">
        <v>0</v>
      </c>
      <c r="E266" s="288">
        <v>0</v>
      </c>
      <c r="F266" s="288">
        <v>1926236057</v>
      </c>
      <c r="G266" s="288">
        <v>0</v>
      </c>
      <c r="H266" s="344">
        <v>1926236057</v>
      </c>
      <c r="I266" s="359"/>
    </row>
    <row r="267" spans="1:9" s="282" customFormat="1">
      <c r="A267" s="339" t="s">
        <v>564</v>
      </c>
      <c r="B267" s="337" t="s">
        <v>565</v>
      </c>
      <c r="C267" s="286">
        <v>1926236057</v>
      </c>
      <c r="D267" s="286">
        <v>0</v>
      </c>
      <c r="E267" s="286">
        <v>0</v>
      </c>
      <c r="F267" s="286">
        <v>1926236057</v>
      </c>
      <c r="G267" s="286">
        <v>0</v>
      </c>
      <c r="H267" s="340">
        <v>1926236057</v>
      </c>
      <c r="I267" s="359"/>
    </row>
    <row r="268" spans="1:9" s="282" customFormat="1">
      <c r="A268" s="341" t="s">
        <v>566</v>
      </c>
      <c r="B268" s="336" t="s">
        <v>565</v>
      </c>
      <c r="C268" s="285">
        <v>1926236057</v>
      </c>
      <c r="D268" s="285">
        <v>0</v>
      </c>
      <c r="E268" s="285">
        <v>0</v>
      </c>
      <c r="F268" s="285">
        <v>1926236057</v>
      </c>
      <c r="G268" s="285">
        <v>0</v>
      </c>
      <c r="H268" s="342">
        <v>1926236057</v>
      </c>
      <c r="I268" s="359"/>
    </row>
    <row r="269" spans="1:9" s="282" customFormat="1">
      <c r="A269" s="247" t="s">
        <v>569</v>
      </c>
      <c r="B269" s="248" t="s">
        <v>79</v>
      </c>
      <c r="C269" s="249">
        <v>15573163376.379999</v>
      </c>
      <c r="D269" s="249">
        <v>0</v>
      </c>
      <c r="E269" s="249">
        <v>0</v>
      </c>
      <c r="F269" s="249">
        <v>15573163376.379999</v>
      </c>
      <c r="G269" s="249">
        <v>0</v>
      </c>
      <c r="H269" s="250">
        <v>15573163376.379999</v>
      </c>
      <c r="I269" s="359"/>
    </row>
    <row r="270" spans="1:9" s="282" customFormat="1">
      <c r="A270" s="345" t="s">
        <v>82</v>
      </c>
      <c r="B270" s="289" t="s">
        <v>83</v>
      </c>
      <c r="C270" s="290">
        <v>15573163376.379999</v>
      </c>
      <c r="D270" s="290">
        <v>0</v>
      </c>
      <c r="E270" s="290">
        <v>0</v>
      </c>
      <c r="F270" s="290">
        <v>15573163376.379999</v>
      </c>
      <c r="G270" s="290">
        <v>0</v>
      </c>
      <c r="H270" s="346">
        <v>15573163376.379999</v>
      </c>
      <c r="I270" s="359"/>
    </row>
    <row r="271" spans="1:9" s="282" customFormat="1">
      <c r="A271" s="343" t="s">
        <v>86</v>
      </c>
      <c r="B271" s="287" t="s">
        <v>87</v>
      </c>
      <c r="C271" s="288">
        <v>12771061542.1</v>
      </c>
      <c r="D271" s="288">
        <v>0</v>
      </c>
      <c r="E271" s="288">
        <v>0</v>
      </c>
      <c r="F271" s="288">
        <v>12771061542.1</v>
      </c>
      <c r="G271" s="288">
        <v>0</v>
      </c>
      <c r="H271" s="344">
        <v>12771061542.1</v>
      </c>
      <c r="I271" s="359"/>
    </row>
    <row r="272" spans="1:9" s="282" customFormat="1">
      <c r="A272" s="339" t="s">
        <v>570</v>
      </c>
      <c r="B272" s="337" t="s">
        <v>571</v>
      </c>
      <c r="C272" s="286">
        <v>12771061542.1</v>
      </c>
      <c r="D272" s="286">
        <v>0</v>
      </c>
      <c r="E272" s="286">
        <v>0</v>
      </c>
      <c r="F272" s="286">
        <v>12771061542.1</v>
      </c>
      <c r="G272" s="286">
        <v>0</v>
      </c>
      <c r="H272" s="340">
        <v>12771061542.1</v>
      </c>
      <c r="I272" s="359"/>
    </row>
    <row r="273" spans="1:9" s="282" customFormat="1">
      <c r="A273" s="341" t="s">
        <v>572</v>
      </c>
      <c r="B273" s="336" t="s">
        <v>573</v>
      </c>
      <c r="C273" s="285">
        <v>12771061542.1</v>
      </c>
      <c r="D273" s="285">
        <v>0</v>
      </c>
      <c r="E273" s="285">
        <v>0</v>
      </c>
      <c r="F273" s="285">
        <v>12771061542.1</v>
      </c>
      <c r="G273" s="285">
        <v>0</v>
      </c>
      <c r="H273" s="342">
        <v>12771061542.1</v>
      </c>
      <c r="I273" s="359"/>
    </row>
    <row r="274" spans="1:9" s="282" customFormat="1">
      <c r="A274" s="343" t="s">
        <v>90</v>
      </c>
      <c r="B274" s="287" t="s">
        <v>574</v>
      </c>
      <c r="C274" s="288">
        <v>2802101834.2800002</v>
      </c>
      <c r="D274" s="288">
        <v>0</v>
      </c>
      <c r="E274" s="288">
        <v>0</v>
      </c>
      <c r="F274" s="288">
        <v>2802101834.2800002</v>
      </c>
      <c r="G274" s="288">
        <v>0</v>
      </c>
      <c r="H274" s="344">
        <v>2802101834.2800002</v>
      </c>
      <c r="I274" s="359"/>
    </row>
    <row r="275" spans="1:9" s="282" customFormat="1">
      <c r="A275" s="339" t="s">
        <v>575</v>
      </c>
      <c r="B275" s="337" t="s">
        <v>576</v>
      </c>
      <c r="C275" s="286">
        <v>6036583545.0900002</v>
      </c>
      <c r="D275" s="286">
        <v>0</v>
      </c>
      <c r="E275" s="286">
        <v>0</v>
      </c>
      <c r="F275" s="286">
        <v>6036583545.0900002</v>
      </c>
      <c r="G275" s="286">
        <v>0</v>
      </c>
      <c r="H275" s="340">
        <v>6036583545.0900002</v>
      </c>
      <c r="I275" s="359"/>
    </row>
    <row r="276" spans="1:9" s="282" customFormat="1">
      <c r="A276" s="341" t="s">
        <v>577</v>
      </c>
      <c r="B276" s="336" t="s">
        <v>576</v>
      </c>
      <c r="C276" s="285">
        <v>5928424260</v>
      </c>
      <c r="D276" s="285">
        <v>0</v>
      </c>
      <c r="E276" s="285">
        <v>0</v>
      </c>
      <c r="F276" s="285">
        <v>5928424260</v>
      </c>
      <c r="G276" s="285">
        <v>0</v>
      </c>
      <c r="H276" s="342">
        <v>5928424260</v>
      </c>
      <c r="I276" s="359"/>
    </row>
    <row r="277" spans="1:9" s="282" customFormat="1" ht="25.5">
      <c r="A277" s="341" t="s">
        <v>578</v>
      </c>
      <c r="B277" s="336" t="s">
        <v>579</v>
      </c>
      <c r="C277" s="285">
        <v>108159285.09</v>
      </c>
      <c r="D277" s="285">
        <v>0</v>
      </c>
      <c r="E277" s="285">
        <v>0</v>
      </c>
      <c r="F277" s="285">
        <v>108159285.09</v>
      </c>
      <c r="G277" s="285">
        <v>0</v>
      </c>
      <c r="H277" s="342">
        <v>108159285.09</v>
      </c>
      <c r="I277" s="359"/>
    </row>
    <row r="278" spans="1:9" s="282" customFormat="1">
      <c r="A278" s="339" t="s">
        <v>580</v>
      </c>
      <c r="B278" s="337" t="s">
        <v>581</v>
      </c>
      <c r="C278" s="286">
        <v>-3234481710.8099999</v>
      </c>
      <c r="D278" s="286">
        <v>0</v>
      </c>
      <c r="E278" s="286">
        <v>0</v>
      </c>
      <c r="F278" s="286">
        <v>-3234481710.8099999</v>
      </c>
      <c r="G278" s="286">
        <v>0</v>
      </c>
      <c r="H278" s="340">
        <v>-3234481710.8099999</v>
      </c>
      <c r="I278" s="359"/>
    </row>
    <row r="279" spans="1:9" s="282" customFormat="1">
      <c r="A279" s="341" t="s">
        <v>582</v>
      </c>
      <c r="B279" s="336" t="s">
        <v>581</v>
      </c>
      <c r="C279" s="285">
        <v>-3181349384.8099999</v>
      </c>
      <c r="D279" s="285">
        <v>0</v>
      </c>
      <c r="E279" s="285">
        <v>0</v>
      </c>
      <c r="F279" s="285">
        <v>-3181349384.8099999</v>
      </c>
      <c r="G279" s="285">
        <v>0</v>
      </c>
      <c r="H279" s="342">
        <v>-3181349384.8099999</v>
      </c>
      <c r="I279" s="359"/>
    </row>
    <row r="280" spans="1:9" s="282" customFormat="1" ht="25.5">
      <c r="A280" s="341" t="s">
        <v>583</v>
      </c>
      <c r="B280" s="336" t="s">
        <v>579</v>
      </c>
      <c r="C280" s="285">
        <v>-53132326</v>
      </c>
      <c r="D280" s="285">
        <v>0</v>
      </c>
      <c r="E280" s="285">
        <v>0</v>
      </c>
      <c r="F280" s="285">
        <v>-53132326</v>
      </c>
      <c r="G280" s="285">
        <v>0</v>
      </c>
      <c r="H280" s="342">
        <v>-53132326</v>
      </c>
      <c r="I280" s="359"/>
    </row>
    <row r="281" spans="1:9" s="282" customFormat="1">
      <c r="A281" s="343" t="s">
        <v>97</v>
      </c>
      <c r="B281" s="287" t="s">
        <v>94</v>
      </c>
      <c r="C281" s="288">
        <v>0</v>
      </c>
      <c r="D281" s="288">
        <v>0</v>
      </c>
      <c r="E281" s="288">
        <v>0</v>
      </c>
      <c r="F281" s="288">
        <v>0</v>
      </c>
      <c r="G281" s="288">
        <v>0</v>
      </c>
      <c r="H281" s="344">
        <v>0</v>
      </c>
      <c r="I281" s="359"/>
    </row>
    <row r="282" spans="1:9" s="282" customFormat="1">
      <c r="A282" s="339" t="s">
        <v>584</v>
      </c>
      <c r="B282" s="337" t="s">
        <v>585</v>
      </c>
      <c r="C282" s="286">
        <v>0</v>
      </c>
      <c r="D282" s="286">
        <v>0</v>
      </c>
      <c r="E282" s="286">
        <v>0</v>
      </c>
      <c r="F282" s="286">
        <v>0</v>
      </c>
      <c r="G282" s="286">
        <v>0</v>
      </c>
      <c r="H282" s="340">
        <v>0</v>
      </c>
      <c r="I282" s="359"/>
    </row>
    <row r="283" spans="1:9" s="282" customFormat="1">
      <c r="A283" s="341" t="s">
        <v>586</v>
      </c>
      <c r="B283" s="336" t="s">
        <v>587</v>
      </c>
      <c r="C283" s="285">
        <v>0</v>
      </c>
      <c r="D283" s="285">
        <v>0</v>
      </c>
      <c r="E283" s="285">
        <v>0</v>
      </c>
      <c r="F283" s="285">
        <v>0</v>
      </c>
      <c r="G283" s="285">
        <v>0</v>
      </c>
      <c r="H283" s="342">
        <v>0</v>
      </c>
      <c r="I283" s="359"/>
    </row>
    <row r="284" spans="1:9" s="282" customFormat="1" ht="25.5">
      <c r="A284" s="343" t="s">
        <v>588</v>
      </c>
      <c r="B284" s="287" t="s">
        <v>98</v>
      </c>
      <c r="C284" s="288">
        <v>0</v>
      </c>
      <c r="D284" s="288">
        <v>0</v>
      </c>
      <c r="E284" s="288">
        <v>0</v>
      </c>
      <c r="F284" s="288">
        <v>0</v>
      </c>
      <c r="G284" s="288">
        <v>0</v>
      </c>
      <c r="H284" s="344">
        <v>0</v>
      </c>
      <c r="I284" s="359"/>
    </row>
    <row r="285" spans="1:9" s="282" customFormat="1">
      <c r="A285" s="339" t="s">
        <v>589</v>
      </c>
      <c r="B285" s="337" t="s">
        <v>590</v>
      </c>
      <c r="C285" s="286">
        <v>0</v>
      </c>
      <c r="D285" s="286">
        <v>0</v>
      </c>
      <c r="E285" s="286">
        <v>0</v>
      </c>
      <c r="F285" s="286">
        <v>0</v>
      </c>
      <c r="G285" s="286">
        <v>0</v>
      </c>
      <c r="H285" s="340">
        <v>0</v>
      </c>
      <c r="I285" s="359"/>
    </row>
    <row r="286" spans="1:9" s="282" customFormat="1">
      <c r="A286" s="341" t="s">
        <v>591</v>
      </c>
      <c r="B286" s="336" t="s">
        <v>592</v>
      </c>
      <c r="C286" s="285">
        <v>0</v>
      </c>
      <c r="D286" s="285">
        <v>0</v>
      </c>
      <c r="E286" s="285">
        <v>0</v>
      </c>
      <c r="F286" s="285">
        <v>0</v>
      </c>
      <c r="G286" s="285">
        <v>0</v>
      </c>
      <c r="H286" s="342">
        <v>0</v>
      </c>
      <c r="I286" s="359"/>
    </row>
    <row r="287" spans="1:9" s="282" customFormat="1">
      <c r="A287" s="341" t="s">
        <v>593</v>
      </c>
      <c r="B287" s="336" t="s">
        <v>594</v>
      </c>
      <c r="C287" s="285">
        <v>0</v>
      </c>
      <c r="D287" s="285">
        <v>0</v>
      </c>
      <c r="E287" s="285">
        <v>0</v>
      </c>
      <c r="F287" s="285">
        <v>0</v>
      </c>
      <c r="G287" s="285">
        <v>0</v>
      </c>
      <c r="H287" s="342">
        <v>0</v>
      </c>
      <c r="I287" s="359"/>
    </row>
    <row r="288" spans="1:9" s="282" customFormat="1">
      <c r="A288" s="341" t="s">
        <v>595</v>
      </c>
      <c r="B288" s="336" t="s">
        <v>596</v>
      </c>
      <c r="C288" s="285">
        <v>0</v>
      </c>
      <c r="D288" s="285">
        <v>0</v>
      </c>
      <c r="E288" s="285">
        <v>0</v>
      </c>
      <c r="F288" s="285">
        <v>0</v>
      </c>
      <c r="G288" s="285">
        <v>0</v>
      </c>
      <c r="H288" s="342">
        <v>0</v>
      </c>
      <c r="I288" s="359"/>
    </row>
    <row r="289" spans="1:9" s="282" customFormat="1">
      <c r="A289" s="339" t="s">
        <v>597</v>
      </c>
      <c r="B289" s="337" t="s">
        <v>598</v>
      </c>
      <c r="C289" s="286">
        <v>0</v>
      </c>
      <c r="D289" s="286">
        <v>0</v>
      </c>
      <c r="E289" s="286">
        <v>0</v>
      </c>
      <c r="F289" s="286">
        <v>0</v>
      </c>
      <c r="G289" s="286">
        <v>0</v>
      </c>
      <c r="H289" s="340">
        <v>0</v>
      </c>
      <c r="I289" s="359"/>
    </row>
    <row r="290" spans="1:9" s="282" customFormat="1">
      <c r="A290" s="341" t="s">
        <v>599</v>
      </c>
      <c r="B290" s="336" t="s">
        <v>600</v>
      </c>
      <c r="C290" s="285">
        <v>0</v>
      </c>
      <c r="D290" s="285">
        <v>0</v>
      </c>
      <c r="E290" s="285">
        <v>0</v>
      </c>
      <c r="F290" s="285">
        <v>0</v>
      </c>
      <c r="G290" s="285">
        <v>0</v>
      </c>
      <c r="H290" s="342">
        <v>0</v>
      </c>
      <c r="I290" s="359"/>
    </row>
    <row r="291" spans="1:9" s="282" customFormat="1">
      <c r="A291" s="341" t="s">
        <v>601</v>
      </c>
      <c r="B291" s="336" t="s">
        <v>602</v>
      </c>
      <c r="C291" s="285">
        <v>0</v>
      </c>
      <c r="D291" s="285">
        <v>0</v>
      </c>
      <c r="E291" s="285">
        <v>0</v>
      </c>
      <c r="F291" s="285">
        <v>0</v>
      </c>
      <c r="G291" s="285">
        <v>0</v>
      </c>
      <c r="H291" s="342">
        <v>0</v>
      </c>
      <c r="I291" s="359"/>
    </row>
    <row r="292" spans="1:9" s="282" customFormat="1" ht="25.5">
      <c r="A292" s="341" t="s">
        <v>603</v>
      </c>
      <c r="B292" s="336" t="s">
        <v>604</v>
      </c>
      <c r="C292" s="285">
        <v>0</v>
      </c>
      <c r="D292" s="285">
        <v>0</v>
      </c>
      <c r="E292" s="285">
        <v>0</v>
      </c>
      <c r="F292" s="285">
        <v>0</v>
      </c>
      <c r="G292" s="285">
        <v>0</v>
      </c>
      <c r="H292" s="342">
        <v>0</v>
      </c>
      <c r="I292" s="359"/>
    </row>
    <row r="293" spans="1:9" s="282" customFormat="1" ht="25.5">
      <c r="A293" s="341" t="s">
        <v>605</v>
      </c>
      <c r="B293" s="336" t="s">
        <v>606</v>
      </c>
      <c r="C293" s="285">
        <v>0</v>
      </c>
      <c r="D293" s="285">
        <v>0</v>
      </c>
      <c r="E293" s="285">
        <v>0</v>
      </c>
      <c r="F293" s="285">
        <v>0</v>
      </c>
      <c r="G293" s="285">
        <v>0</v>
      </c>
      <c r="H293" s="342">
        <v>0</v>
      </c>
      <c r="I293" s="359"/>
    </row>
    <row r="294" spans="1:9" s="282" customFormat="1">
      <c r="A294" s="339" t="s">
        <v>607</v>
      </c>
      <c r="B294" s="337" t="s">
        <v>608</v>
      </c>
      <c r="C294" s="286">
        <v>0</v>
      </c>
      <c r="D294" s="286">
        <v>0</v>
      </c>
      <c r="E294" s="286">
        <v>0</v>
      </c>
      <c r="F294" s="286">
        <v>0</v>
      </c>
      <c r="G294" s="286">
        <v>0</v>
      </c>
      <c r="H294" s="340">
        <v>0</v>
      </c>
      <c r="I294" s="359"/>
    </row>
    <row r="295" spans="1:9" s="282" customFormat="1">
      <c r="A295" s="341" t="s">
        <v>609</v>
      </c>
      <c r="B295" s="336" t="s">
        <v>610</v>
      </c>
      <c r="C295" s="285">
        <v>0</v>
      </c>
      <c r="D295" s="285">
        <v>0</v>
      </c>
      <c r="E295" s="285">
        <v>0</v>
      </c>
      <c r="F295" s="285">
        <v>0</v>
      </c>
      <c r="G295" s="285">
        <v>0</v>
      </c>
      <c r="H295" s="342">
        <v>0</v>
      </c>
      <c r="I295" s="359"/>
    </row>
    <row r="296" spans="1:9" s="282" customFormat="1">
      <c r="A296" s="341" t="s">
        <v>611</v>
      </c>
      <c r="B296" s="336" t="s">
        <v>612</v>
      </c>
      <c r="C296" s="285">
        <v>0</v>
      </c>
      <c r="D296" s="285">
        <v>0</v>
      </c>
      <c r="E296" s="285">
        <v>0</v>
      </c>
      <c r="F296" s="285">
        <v>0</v>
      </c>
      <c r="G296" s="285">
        <v>0</v>
      </c>
      <c r="H296" s="342">
        <v>0</v>
      </c>
      <c r="I296" s="359"/>
    </row>
    <row r="297" spans="1:9" s="282" customFormat="1">
      <c r="A297" s="339" t="s">
        <v>613</v>
      </c>
      <c r="B297" s="337" t="s">
        <v>614</v>
      </c>
      <c r="C297" s="286">
        <v>0</v>
      </c>
      <c r="D297" s="286">
        <v>0</v>
      </c>
      <c r="E297" s="286">
        <v>0</v>
      </c>
      <c r="F297" s="286">
        <v>0</v>
      </c>
      <c r="G297" s="286">
        <v>0</v>
      </c>
      <c r="H297" s="340">
        <v>0</v>
      </c>
      <c r="I297" s="359"/>
    </row>
    <row r="298" spans="1:9" s="282" customFormat="1">
      <c r="A298" s="341" t="s">
        <v>615</v>
      </c>
      <c r="B298" s="336" t="s">
        <v>616</v>
      </c>
      <c r="C298" s="285">
        <v>0</v>
      </c>
      <c r="D298" s="285">
        <v>0</v>
      </c>
      <c r="E298" s="285">
        <v>0</v>
      </c>
      <c r="F298" s="285">
        <v>0</v>
      </c>
      <c r="G298" s="285">
        <v>0</v>
      </c>
      <c r="H298" s="342">
        <v>0</v>
      </c>
      <c r="I298" s="359"/>
    </row>
    <row r="299" spans="1:9" s="282" customFormat="1">
      <c r="A299" s="339" t="s">
        <v>617</v>
      </c>
      <c r="B299" s="337" t="s">
        <v>618</v>
      </c>
      <c r="C299" s="286">
        <v>0</v>
      </c>
      <c r="D299" s="286">
        <v>0</v>
      </c>
      <c r="E299" s="286">
        <v>0</v>
      </c>
      <c r="F299" s="286">
        <v>0</v>
      </c>
      <c r="G299" s="286">
        <v>0</v>
      </c>
      <c r="H299" s="340">
        <v>0</v>
      </c>
      <c r="I299" s="359"/>
    </row>
    <row r="300" spans="1:9" s="282" customFormat="1">
      <c r="A300" s="341" t="s">
        <v>619</v>
      </c>
      <c r="B300" s="336" t="s">
        <v>620</v>
      </c>
      <c r="C300" s="285">
        <v>0</v>
      </c>
      <c r="D300" s="285">
        <v>0</v>
      </c>
      <c r="E300" s="285">
        <v>0</v>
      </c>
      <c r="F300" s="285">
        <v>0</v>
      </c>
      <c r="G300" s="285">
        <v>0</v>
      </c>
      <c r="H300" s="342">
        <v>0</v>
      </c>
      <c r="I300" s="359"/>
    </row>
    <row r="301" spans="1:9" s="282" customFormat="1">
      <c r="A301" s="341" t="s">
        <v>621</v>
      </c>
      <c r="B301" s="336" t="s">
        <v>622</v>
      </c>
      <c r="C301" s="285">
        <v>0</v>
      </c>
      <c r="D301" s="285">
        <v>0</v>
      </c>
      <c r="E301" s="285">
        <v>0</v>
      </c>
      <c r="F301" s="285">
        <v>0</v>
      </c>
      <c r="G301" s="285">
        <v>0</v>
      </c>
      <c r="H301" s="342">
        <v>0</v>
      </c>
      <c r="I301" s="359"/>
    </row>
    <row r="302" spans="1:9" s="282" customFormat="1">
      <c r="A302" s="247" t="s">
        <v>156</v>
      </c>
      <c r="B302" s="248" t="s">
        <v>623</v>
      </c>
      <c r="C302" s="249">
        <v>10824695211</v>
      </c>
      <c r="D302" s="249">
        <v>44035542</v>
      </c>
      <c r="E302" s="249">
        <v>214191490</v>
      </c>
      <c r="F302" s="249">
        <v>10994851159</v>
      </c>
      <c r="G302" s="249">
        <v>0</v>
      </c>
      <c r="H302" s="250">
        <v>10994851159</v>
      </c>
      <c r="I302" s="359"/>
    </row>
    <row r="303" spans="1:9" s="282" customFormat="1">
      <c r="A303" s="345" t="s">
        <v>158</v>
      </c>
      <c r="B303" s="289" t="s">
        <v>159</v>
      </c>
      <c r="C303" s="290">
        <v>10287993466.1</v>
      </c>
      <c r="D303" s="290">
        <v>44035542</v>
      </c>
      <c r="E303" s="290">
        <v>181428250</v>
      </c>
      <c r="F303" s="290">
        <v>10425386174.1</v>
      </c>
      <c r="G303" s="290">
        <v>0</v>
      </c>
      <c r="H303" s="346">
        <v>10425386174.1</v>
      </c>
      <c r="I303" s="359"/>
    </row>
    <row r="304" spans="1:9" s="282" customFormat="1">
      <c r="A304" s="343" t="s">
        <v>160</v>
      </c>
      <c r="B304" s="287" t="s">
        <v>161</v>
      </c>
      <c r="C304" s="288">
        <v>10287993466.1</v>
      </c>
      <c r="D304" s="288">
        <v>44035542</v>
      </c>
      <c r="E304" s="288">
        <v>181428250</v>
      </c>
      <c r="F304" s="288">
        <v>10425386174.1</v>
      </c>
      <c r="G304" s="288">
        <v>0</v>
      </c>
      <c r="H304" s="344">
        <v>10425386174.1</v>
      </c>
      <c r="I304" s="359"/>
    </row>
    <row r="305" spans="1:9" s="282" customFormat="1">
      <c r="A305" s="339" t="s">
        <v>624</v>
      </c>
      <c r="B305" s="337" t="s">
        <v>232</v>
      </c>
      <c r="C305" s="286">
        <v>10287993466.1</v>
      </c>
      <c r="D305" s="286">
        <v>44035542</v>
      </c>
      <c r="E305" s="286">
        <v>181428250</v>
      </c>
      <c r="F305" s="286">
        <v>10425386174.1</v>
      </c>
      <c r="G305" s="286">
        <v>0</v>
      </c>
      <c r="H305" s="340">
        <v>10425386174.1</v>
      </c>
      <c r="I305" s="359"/>
    </row>
    <row r="306" spans="1:9" s="282" customFormat="1">
      <c r="A306" s="341" t="s">
        <v>625</v>
      </c>
      <c r="B306" s="336" t="s">
        <v>232</v>
      </c>
      <c r="C306" s="285">
        <v>10287993466.1</v>
      </c>
      <c r="D306" s="285">
        <v>44035542</v>
      </c>
      <c r="E306" s="285">
        <v>181428250</v>
      </c>
      <c r="F306" s="285">
        <v>10425386174.1</v>
      </c>
      <c r="G306" s="285">
        <v>0</v>
      </c>
      <c r="H306" s="342">
        <v>10425386174.1</v>
      </c>
      <c r="I306" s="359"/>
    </row>
    <row r="307" spans="1:9" s="282" customFormat="1">
      <c r="A307" s="345" t="s">
        <v>164</v>
      </c>
      <c r="B307" s="289" t="s">
        <v>165</v>
      </c>
      <c r="C307" s="290">
        <v>536701744.89999998</v>
      </c>
      <c r="D307" s="290">
        <v>0</v>
      </c>
      <c r="E307" s="290">
        <v>32763240</v>
      </c>
      <c r="F307" s="290">
        <v>569464984.89999998</v>
      </c>
      <c r="G307" s="290">
        <v>0</v>
      </c>
      <c r="H307" s="346">
        <v>569464984.89999998</v>
      </c>
      <c r="I307" s="359"/>
    </row>
    <row r="308" spans="1:9" s="282" customFormat="1">
      <c r="A308" s="343" t="s">
        <v>166</v>
      </c>
      <c r="B308" s="287" t="s">
        <v>167</v>
      </c>
      <c r="C308" s="288">
        <v>404052505.89999998</v>
      </c>
      <c r="D308" s="288">
        <v>0</v>
      </c>
      <c r="E308" s="288">
        <v>31021692</v>
      </c>
      <c r="F308" s="288">
        <v>435074197.89999998</v>
      </c>
      <c r="G308" s="288">
        <v>0</v>
      </c>
      <c r="H308" s="344">
        <v>435074197.89999998</v>
      </c>
      <c r="I308" s="359"/>
    </row>
    <row r="309" spans="1:9" s="282" customFormat="1" ht="25.5">
      <c r="A309" s="339" t="s">
        <v>628</v>
      </c>
      <c r="B309" s="337" t="s">
        <v>629</v>
      </c>
      <c r="C309" s="286">
        <v>77714614</v>
      </c>
      <c r="D309" s="286">
        <v>0</v>
      </c>
      <c r="E309" s="286">
        <v>9818237</v>
      </c>
      <c r="F309" s="286">
        <v>87532851</v>
      </c>
      <c r="G309" s="286">
        <v>0</v>
      </c>
      <c r="H309" s="340">
        <v>87532851</v>
      </c>
      <c r="I309" s="359"/>
    </row>
    <row r="310" spans="1:9" s="282" customFormat="1" ht="25.5">
      <c r="A310" s="341" t="s">
        <v>630</v>
      </c>
      <c r="B310" s="336" t="s">
        <v>629</v>
      </c>
      <c r="C310" s="285">
        <v>77714614</v>
      </c>
      <c r="D310" s="285">
        <v>0</v>
      </c>
      <c r="E310" s="285">
        <v>9818237</v>
      </c>
      <c r="F310" s="285">
        <v>87532851</v>
      </c>
      <c r="G310" s="285">
        <v>0</v>
      </c>
      <c r="H310" s="342">
        <v>87532851</v>
      </c>
      <c r="I310" s="359"/>
    </row>
    <row r="311" spans="1:9" s="282" customFormat="1">
      <c r="A311" s="339" t="s">
        <v>631</v>
      </c>
      <c r="B311" s="337" t="s">
        <v>632</v>
      </c>
      <c r="C311" s="286">
        <v>326337891.89999998</v>
      </c>
      <c r="D311" s="286">
        <v>0</v>
      </c>
      <c r="E311" s="286">
        <v>21203455</v>
      </c>
      <c r="F311" s="286">
        <v>347541346.89999998</v>
      </c>
      <c r="G311" s="286">
        <v>0</v>
      </c>
      <c r="H311" s="340">
        <v>347541346.89999998</v>
      </c>
      <c r="I311" s="359"/>
    </row>
    <row r="312" spans="1:9" s="282" customFormat="1">
      <c r="A312" s="341" t="s">
        <v>633</v>
      </c>
      <c r="B312" s="336" t="s">
        <v>632</v>
      </c>
      <c r="C312" s="285">
        <v>326337891.89999998</v>
      </c>
      <c r="D312" s="285">
        <v>0</v>
      </c>
      <c r="E312" s="285">
        <v>21203455</v>
      </c>
      <c r="F312" s="285">
        <v>347541346.89999998</v>
      </c>
      <c r="G312" s="285">
        <v>0</v>
      </c>
      <c r="H312" s="342">
        <v>347541346.89999998</v>
      </c>
      <c r="I312" s="359"/>
    </row>
    <row r="313" spans="1:9" s="282" customFormat="1">
      <c r="A313" s="343" t="s">
        <v>168</v>
      </c>
      <c r="B313" s="287" t="s">
        <v>169</v>
      </c>
      <c r="C313" s="288">
        <v>121092668</v>
      </c>
      <c r="D313" s="288">
        <v>0</v>
      </c>
      <c r="E313" s="288">
        <v>0</v>
      </c>
      <c r="F313" s="288">
        <v>121092668</v>
      </c>
      <c r="G313" s="288">
        <v>0</v>
      </c>
      <c r="H313" s="344">
        <v>121092668</v>
      </c>
      <c r="I313" s="359"/>
    </row>
    <row r="314" spans="1:9" s="282" customFormat="1">
      <c r="A314" s="339" t="s">
        <v>634</v>
      </c>
      <c r="B314" s="337" t="s">
        <v>635</v>
      </c>
      <c r="C314" s="286">
        <v>121092279</v>
      </c>
      <c r="D314" s="286">
        <v>0</v>
      </c>
      <c r="E314" s="286">
        <v>0</v>
      </c>
      <c r="F314" s="286">
        <v>121092279</v>
      </c>
      <c r="G314" s="286">
        <v>0</v>
      </c>
      <c r="H314" s="340">
        <v>121092279</v>
      </c>
      <c r="I314" s="359"/>
    </row>
    <row r="315" spans="1:9" s="282" customFormat="1" ht="25.5">
      <c r="A315" s="341" t="s">
        <v>636</v>
      </c>
      <c r="B315" s="336" t="s">
        <v>637</v>
      </c>
      <c r="C315" s="285">
        <v>121092279</v>
      </c>
      <c r="D315" s="285">
        <v>0</v>
      </c>
      <c r="E315" s="285">
        <v>0</v>
      </c>
      <c r="F315" s="285">
        <v>121092279</v>
      </c>
      <c r="G315" s="285">
        <v>0</v>
      </c>
      <c r="H315" s="342">
        <v>121092279</v>
      </c>
      <c r="I315" s="359"/>
    </row>
    <row r="316" spans="1:9" s="282" customFormat="1">
      <c r="A316" s="339" t="s">
        <v>638</v>
      </c>
      <c r="B316" s="337" t="s">
        <v>639</v>
      </c>
      <c r="C316" s="286">
        <v>389</v>
      </c>
      <c r="D316" s="286">
        <v>0</v>
      </c>
      <c r="E316" s="286">
        <v>0</v>
      </c>
      <c r="F316" s="286">
        <v>389</v>
      </c>
      <c r="G316" s="286">
        <v>0</v>
      </c>
      <c r="H316" s="340">
        <v>389</v>
      </c>
      <c r="I316" s="359"/>
    </row>
    <row r="317" spans="1:9" s="282" customFormat="1">
      <c r="A317" s="341" t="s">
        <v>640</v>
      </c>
      <c r="B317" s="336" t="s">
        <v>641</v>
      </c>
      <c r="C317" s="285">
        <v>389</v>
      </c>
      <c r="D317" s="285">
        <v>0</v>
      </c>
      <c r="E317" s="285">
        <v>0</v>
      </c>
      <c r="F317" s="285">
        <v>389</v>
      </c>
      <c r="G317" s="285">
        <v>0</v>
      </c>
      <c r="H317" s="342">
        <v>389</v>
      </c>
      <c r="I317" s="359"/>
    </row>
    <row r="318" spans="1:9" s="282" customFormat="1" ht="25.5">
      <c r="A318" s="343" t="s">
        <v>170</v>
      </c>
      <c r="B318" s="287" t="s">
        <v>642</v>
      </c>
      <c r="C318" s="288">
        <v>11556571</v>
      </c>
      <c r="D318" s="288">
        <v>0</v>
      </c>
      <c r="E318" s="288">
        <v>1741548</v>
      </c>
      <c r="F318" s="288">
        <v>13298119</v>
      </c>
      <c r="G318" s="288">
        <v>0</v>
      </c>
      <c r="H318" s="344">
        <v>13298119</v>
      </c>
      <c r="I318" s="359"/>
    </row>
    <row r="319" spans="1:9" s="282" customFormat="1">
      <c r="A319" s="339" t="s">
        <v>643</v>
      </c>
      <c r="B319" s="337" t="s">
        <v>590</v>
      </c>
      <c r="C319" s="286">
        <v>11556571</v>
      </c>
      <c r="D319" s="286">
        <v>0</v>
      </c>
      <c r="E319" s="286">
        <v>1741548</v>
      </c>
      <c r="F319" s="286">
        <v>13298119</v>
      </c>
      <c r="G319" s="286">
        <v>0</v>
      </c>
      <c r="H319" s="340">
        <v>13298119</v>
      </c>
      <c r="I319" s="359"/>
    </row>
    <row r="320" spans="1:9" s="282" customFormat="1">
      <c r="A320" s="341" t="s">
        <v>644</v>
      </c>
      <c r="B320" s="336" t="s">
        <v>645</v>
      </c>
      <c r="C320" s="285">
        <v>11556571</v>
      </c>
      <c r="D320" s="285">
        <v>0</v>
      </c>
      <c r="E320" s="285">
        <v>1741548</v>
      </c>
      <c r="F320" s="285">
        <v>13298119</v>
      </c>
      <c r="G320" s="285">
        <v>0</v>
      </c>
      <c r="H320" s="342">
        <v>13298119</v>
      </c>
      <c r="I320" s="359"/>
    </row>
    <row r="321" spans="1:9" s="282" customFormat="1">
      <c r="A321" s="247" t="s">
        <v>172</v>
      </c>
      <c r="B321" s="248" t="s">
        <v>173</v>
      </c>
      <c r="C321" s="249">
        <v>11061996165.67</v>
      </c>
      <c r="D321" s="249">
        <v>1498742327.1800001</v>
      </c>
      <c r="E321" s="249">
        <v>2556702</v>
      </c>
      <c r="F321" s="249">
        <v>12558181790.85</v>
      </c>
      <c r="G321" s="249">
        <v>0</v>
      </c>
      <c r="H321" s="250">
        <v>12558181790.85</v>
      </c>
      <c r="I321" s="359"/>
    </row>
    <row r="322" spans="1:9" s="282" customFormat="1">
      <c r="A322" s="345" t="s">
        <v>174</v>
      </c>
      <c r="B322" s="289" t="s">
        <v>175</v>
      </c>
      <c r="C322" s="290">
        <v>10547721945.67</v>
      </c>
      <c r="D322" s="290">
        <v>1451820007.1800001</v>
      </c>
      <c r="E322" s="290">
        <v>2556702</v>
      </c>
      <c r="F322" s="290">
        <v>11996985250.85</v>
      </c>
      <c r="G322" s="290">
        <v>0</v>
      </c>
      <c r="H322" s="346">
        <v>11996985250.85</v>
      </c>
      <c r="I322" s="359"/>
    </row>
    <row r="323" spans="1:9" s="282" customFormat="1">
      <c r="A323" s="343" t="s">
        <v>176</v>
      </c>
      <c r="B323" s="287" t="s">
        <v>177</v>
      </c>
      <c r="C323" s="288">
        <v>3472340485</v>
      </c>
      <c r="D323" s="288">
        <v>511716959</v>
      </c>
      <c r="E323" s="288">
        <v>0</v>
      </c>
      <c r="F323" s="288">
        <v>3984057444</v>
      </c>
      <c r="G323" s="288">
        <v>0</v>
      </c>
      <c r="H323" s="344">
        <v>3984057444</v>
      </c>
      <c r="I323" s="359"/>
    </row>
    <row r="324" spans="1:9" s="282" customFormat="1">
      <c r="A324" s="339" t="s">
        <v>646</v>
      </c>
      <c r="B324" s="337" t="s">
        <v>647</v>
      </c>
      <c r="C324" s="286">
        <v>2537922748</v>
      </c>
      <c r="D324" s="286">
        <v>364298236</v>
      </c>
      <c r="E324" s="286">
        <v>0</v>
      </c>
      <c r="F324" s="286">
        <v>2902220984</v>
      </c>
      <c r="G324" s="286">
        <v>0</v>
      </c>
      <c r="H324" s="340">
        <v>2902220984</v>
      </c>
      <c r="I324" s="359"/>
    </row>
    <row r="325" spans="1:9" s="282" customFormat="1">
      <c r="A325" s="341" t="s">
        <v>648</v>
      </c>
      <c r="B325" s="336" t="s">
        <v>647</v>
      </c>
      <c r="C325" s="285">
        <v>2537922748</v>
      </c>
      <c r="D325" s="285">
        <v>364298236</v>
      </c>
      <c r="E325" s="285">
        <v>0</v>
      </c>
      <c r="F325" s="285">
        <v>2902220984</v>
      </c>
      <c r="G325" s="285">
        <v>0</v>
      </c>
      <c r="H325" s="342">
        <v>2902220984</v>
      </c>
      <c r="I325" s="359"/>
    </row>
    <row r="326" spans="1:9" s="282" customFormat="1">
      <c r="A326" s="339" t="s">
        <v>652</v>
      </c>
      <c r="B326" s="337" t="s">
        <v>653</v>
      </c>
      <c r="C326" s="286">
        <v>254828377</v>
      </c>
      <c r="D326" s="286">
        <v>37383136</v>
      </c>
      <c r="E326" s="286">
        <v>0</v>
      </c>
      <c r="F326" s="286">
        <v>292211513</v>
      </c>
      <c r="G326" s="286">
        <v>0</v>
      </c>
      <c r="H326" s="340">
        <v>292211513</v>
      </c>
      <c r="I326" s="359"/>
    </row>
    <row r="327" spans="1:9" s="282" customFormat="1">
      <c r="A327" s="341" t="s">
        <v>654</v>
      </c>
      <c r="B327" s="336" t="s">
        <v>653</v>
      </c>
      <c r="C327" s="285">
        <v>254828377</v>
      </c>
      <c r="D327" s="285">
        <v>37383136</v>
      </c>
      <c r="E327" s="285">
        <v>0</v>
      </c>
      <c r="F327" s="285">
        <v>292211513</v>
      </c>
      <c r="G327" s="285">
        <v>0</v>
      </c>
      <c r="H327" s="342">
        <v>292211513</v>
      </c>
      <c r="I327" s="359"/>
    </row>
    <row r="328" spans="1:9" s="282" customFormat="1">
      <c r="A328" s="339" t="s">
        <v>655</v>
      </c>
      <c r="B328" s="337" t="s">
        <v>656</v>
      </c>
      <c r="C328" s="286">
        <v>573422786</v>
      </c>
      <c r="D328" s="286">
        <v>76312748</v>
      </c>
      <c r="E328" s="286">
        <v>0</v>
      </c>
      <c r="F328" s="286">
        <v>649735534</v>
      </c>
      <c r="G328" s="286">
        <v>0</v>
      </c>
      <c r="H328" s="340">
        <v>649735534</v>
      </c>
      <c r="I328" s="359"/>
    </row>
    <row r="329" spans="1:9" s="282" customFormat="1">
      <c r="A329" s="341" t="s">
        <v>657</v>
      </c>
      <c r="B329" s="336" t="s">
        <v>656</v>
      </c>
      <c r="C329" s="285">
        <v>573422786</v>
      </c>
      <c r="D329" s="285">
        <v>76312748</v>
      </c>
      <c r="E329" s="285">
        <v>0</v>
      </c>
      <c r="F329" s="285">
        <v>649735534</v>
      </c>
      <c r="G329" s="285">
        <v>0</v>
      </c>
      <c r="H329" s="342">
        <v>649735534</v>
      </c>
      <c r="I329" s="359"/>
    </row>
    <row r="330" spans="1:9" s="282" customFormat="1">
      <c r="A330" s="339" t="s">
        <v>658</v>
      </c>
      <c r="B330" s="337" t="s">
        <v>539</v>
      </c>
      <c r="C330" s="286">
        <v>94582583</v>
      </c>
      <c r="D330" s="286">
        <v>32026077</v>
      </c>
      <c r="E330" s="286">
        <v>0</v>
      </c>
      <c r="F330" s="286">
        <v>126608660</v>
      </c>
      <c r="G330" s="286">
        <v>0</v>
      </c>
      <c r="H330" s="340">
        <v>126608660</v>
      </c>
      <c r="I330" s="359"/>
    </row>
    <row r="331" spans="1:9" s="282" customFormat="1">
      <c r="A331" s="341" t="s">
        <v>659</v>
      </c>
      <c r="B331" s="336" t="s">
        <v>660</v>
      </c>
      <c r="C331" s="285">
        <v>94582583</v>
      </c>
      <c r="D331" s="285">
        <v>32026077</v>
      </c>
      <c r="E331" s="285">
        <v>0</v>
      </c>
      <c r="F331" s="285">
        <v>126608660</v>
      </c>
      <c r="G331" s="285">
        <v>0</v>
      </c>
      <c r="H331" s="342">
        <v>126608660</v>
      </c>
      <c r="I331" s="359"/>
    </row>
    <row r="332" spans="1:9" s="282" customFormat="1">
      <c r="A332" s="339" t="s">
        <v>661</v>
      </c>
      <c r="B332" s="337" t="s">
        <v>662</v>
      </c>
      <c r="C332" s="286">
        <v>7146612</v>
      </c>
      <c r="D332" s="286">
        <v>1046798</v>
      </c>
      <c r="E332" s="286">
        <v>0</v>
      </c>
      <c r="F332" s="286">
        <v>8193410</v>
      </c>
      <c r="G332" s="286">
        <v>0</v>
      </c>
      <c r="H332" s="340">
        <v>8193410</v>
      </c>
      <c r="I332" s="359"/>
    </row>
    <row r="333" spans="1:9" s="282" customFormat="1">
      <c r="A333" s="341" t="s">
        <v>793</v>
      </c>
      <c r="B333" s="336" t="s">
        <v>794</v>
      </c>
      <c r="C333" s="285">
        <v>7146612</v>
      </c>
      <c r="D333" s="285">
        <v>1046798</v>
      </c>
      <c r="E333" s="285">
        <v>0</v>
      </c>
      <c r="F333" s="285">
        <v>8193410</v>
      </c>
      <c r="G333" s="285">
        <v>0</v>
      </c>
      <c r="H333" s="342">
        <v>8193410</v>
      </c>
      <c r="I333" s="359"/>
    </row>
    <row r="334" spans="1:9" s="282" customFormat="1">
      <c r="A334" s="339" t="s">
        <v>664</v>
      </c>
      <c r="B334" s="337" t="s">
        <v>665</v>
      </c>
      <c r="C334" s="286">
        <v>4437379</v>
      </c>
      <c r="D334" s="286">
        <v>649964</v>
      </c>
      <c r="E334" s="286">
        <v>0</v>
      </c>
      <c r="F334" s="286">
        <v>5087343</v>
      </c>
      <c r="G334" s="286">
        <v>0</v>
      </c>
      <c r="H334" s="340">
        <v>5087343</v>
      </c>
      <c r="I334" s="359"/>
    </row>
    <row r="335" spans="1:9" s="282" customFormat="1">
      <c r="A335" s="341" t="s">
        <v>666</v>
      </c>
      <c r="B335" s="336" t="s">
        <v>665</v>
      </c>
      <c r="C335" s="285">
        <v>4437379</v>
      </c>
      <c r="D335" s="285">
        <v>649964</v>
      </c>
      <c r="E335" s="285">
        <v>0</v>
      </c>
      <c r="F335" s="285">
        <v>5087343</v>
      </c>
      <c r="G335" s="285">
        <v>0</v>
      </c>
      <c r="H335" s="342">
        <v>5087343</v>
      </c>
      <c r="I335" s="359"/>
    </row>
    <row r="336" spans="1:9" s="282" customFormat="1">
      <c r="A336" s="343" t="s">
        <v>178</v>
      </c>
      <c r="B336" s="287" t="s">
        <v>179</v>
      </c>
      <c r="C336" s="288">
        <v>900248400</v>
      </c>
      <c r="D336" s="288">
        <v>127539100</v>
      </c>
      <c r="E336" s="288">
        <v>0</v>
      </c>
      <c r="F336" s="288">
        <v>1027787500</v>
      </c>
      <c r="G336" s="288">
        <v>0</v>
      </c>
      <c r="H336" s="344">
        <v>1027787500</v>
      </c>
      <c r="I336" s="359"/>
    </row>
    <row r="337" spans="1:9" s="282" customFormat="1">
      <c r="A337" s="339" t="s">
        <v>667</v>
      </c>
      <c r="B337" s="337" t="s">
        <v>559</v>
      </c>
      <c r="C337" s="286">
        <v>156548200</v>
      </c>
      <c r="D337" s="286">
        <v>19687200</v>
      </c>
      <c r="E337" s="286">
        <v>0</v>
      </c>
      <c r="F337" s="286">
        <v>176235400</v>
      </c>
      <c r="G337" s="286">
        <v>0</v>
      </c>
      <c r="H337" s="340">
        <v>176235400</v>
      </c>
      <c r="I337" s="359"/>
    </row>
    <row r="338" spans="1:9" s="282" customFormat="1">
      <c r="A338" s="341" t="s">
        <v>668</v>
      </c>
      <c r="B338" s="336" t="s">
        <v>559</v>
      </c>
      <c r="C338" s="285">
        <v>156548200</v>
      </c>
      <c r="D338" s="285">
        <v>19687200</v>
      </c>
      <c r="E338" s="285">
        <v>0</v>
      </c>
      <c r="F338" s="285">
        <v>176235400</v>
      </c>
      <c r="G338" s="285">
        <v>0</v>
      </c>
      <c r="H338" s="342">
        <v>176235400</v>
      </c>
      <c r="I338" s="359"/>
    </row>
    <row r="339" spans="1:9" s="282" customFormat="1">
      <c r="A339" s="339" t="s">
        <v>669</v>
      </c>
      <c r="B339" s="337" t="s">
        <v>670</v>
      </c>
      <c r="C339" s="286">
        <v>301188000</v>
      </c>
      <c r="D339" s="286">
        <v>43589000</v>
      </c>
      <c r="E339" s="286">
        <v>0</v>
      </c>
      <c r="F339" s="286">
        <v>344777000</v>
      </c>
      <c r="G339" s="286">
        <v>0</v>
      </c>
      <c r="H339" s="340">
        <v>344777000</v>
      </c>
      <c r="I339" s="359"/>
    </row>
    <row r="340" spans="1:9" s="282" customFormat="1">
      <c r="A340" s="341" t="s">
        <v>671</v>
      </c>
      <c r="B340" s="336" t="s">
        <v>670</v>
      </c>
      <c r="C340" s="285">
        <v>301188000</v>
      </c>
      <c r="D340" s="285">
        <v>43589000</v>
      </c>
      <c r="E340" s="285">
        <v>0</v>
      </c>
      <c r="F340" s="285">
        <v>344777000</v>
      </c>
      <c r="G340" s="285">
        <v>0</v>
      </c>
      <c r="H340" s="342">
        <v>344777000</v>
      </c>
      <c r="I340" s="359"/>
    </row>
    <row r="341" spans="1:9" s="282" customFormat="1">
      <c r="A341" s="339" t="s">
        <v>672</v>
      </c>
      <c r="B341" s="337" t="s">
        <v>673</v>
      </c>
      <c r="C341" s="286">
        <v>19147500</v>
      </c>
      <c r="D341" s="286">
        <v>2723600</v>
      </c>
      <c r="E341" s="286">
        <v>0</v>
      </c>
      <c r="F341" s="286">
        <v>21871100</v>
      </c>
      <c r="G341" s="286">
        <v>0</v>
      </c>
      <c r="H341" s="340">
        <v>21871100</v>
      </c>
      <c r="I341" s="359"/>
    </row>
    <row r="342" spans="1:9" s="282" customFormat="1">
      <c r="A342" s="341" t="s">
        <v>674</v>
      </c>
      <c r="B342" s="336" t="s">
        <v>673</v>
      </c>
      <c r="C342" s="285">
        <v>19147500</v>
      </c>
      <c r="D342" s="285">
        <v>2723600</v>
      </c>
      <c r="E342" s="285">
        <v>0</v>
      </c>
      <c r="F342" s="285">
        <v>21871100</v>
      </c>
      <c r="G342" s="285">
        <v>0</v>
      </c>
      <c r="H342" s="342">
        <v>21871100</v>
      </c>
      <c r="I342" s="359"/>
    </row>
    <row r="343" spans="1:9" s="282" customFormat="1" ht="25.5">
      <c r="A343" s="339" t="s">
        <v>675</v>
      </c>
      <c r="B343" s="337" t="s">
        <v>676</v>
      </c>
      <c r="C343" s="286">
        <v>423364700</v>
      </c>
      <c r="D343" s="286">
        <v>61539300</v>
      </c>
      <c r="E343" s="286">
        <v>0</v>
      </c>
      <c r="F343" s="286">
        <v>484904000</v>
      </c>
      <c r="G343" s="286">
        <v>0</v>
      </c>
      <c r="H343" s="340">
        <v>484904000</v>
      </c>
      <c r="I343" s="359"/>
    </row>
    <row r="344" spans="1:9" s="282" customFormat="1" ht="25.5">
      <c r="A344" s="341" t="s">
        <v>677</v>
      </c>
      <c r="B344" s="336" t="s">
        <v>676</v>
      </c>
      <c r="C344" s="285">
        <v>423364700</v>
      </c>
      <c r="D344" s="285">
        <v>61539300</v>
      </c>
      <c r="E344" s="285">
        <v>0</v>
      </c>
      <c r="F344" s="285">
        <v>484904000</v>
      </c>
      <c r="G344" s="285">
        <v>0</v>
      </c>
      <c r="H344" s="342">
        <v>484904000</v>
      </c>
      <c r="I344" s="359"/>
    </row>
    <row r="345" spans="1:9" s="282" customFormat="1">
      <c r="A345" s="343" t="s">
        <v>180</v>
      </c>
      <c r="B345" s="287" t="s">
        <v>181</v>
      </c>
      <c r="C345" s="288">
        <v>195765800</v>
      </c>
      <c r="D345" s="288">
        <v>24621300</v>
      </c>
      <c r="E345" s="288">
        <v>0</v>
      </c>
      <c r="F345" s="288">
        <v>220387100</v>
      </c>
      <c r="G345" s="288">
        <v>0</v>
      </c>
      <c r="H345" s="344">
        <v>220387100</v>
      </c>
      <c r="I345" s="359"/>
    </row>
    <row r="346" spans="1:9" s="282" customFormat="1">
      <c r="A346" s="339" t="s">
        <v>678</v>
      </c>
      <c r="B346" s="337" t="s">
        <v>496</v>
      </c>
      <c r="C346" s="286">
        <v>117417200</v>
      </c>
      <c r="D346" s="286">
        <v>14766600</v>
      </c>
      <c r="E346" s="286">
        <v>0</v>
      </c>
      <c r="F346" s="286">
        <v>132183800</v>
      </c>
      <c r="G346" s="286">
        <v>0</v>
      </c>
      <c r="H346" s="340">
        <v>132183800</v>
      </c>
      <c r="I346" s="359"/>
    </row>
    <row r="347" spans="1:9" s="282" customFormat="1">
      <c r="A347" s="341" t="s">
        <v>679</v>
      </c>
      <c r="B347" s="336" t="s">
        <v>496</v>
      </c>
      <c r="C347" s="285">
        <v>117417200</v>
      </c>
      <c r="D347" s="285">
        <v>14766600</v>
      </c>
      <c r="E347" s="285">
        <v>0</v>
      </c>
      <c r="F347" s="285">
        <v>132183800</v>
      </c>
      <c r="G347" s="285">
        <v>0</v>
      </c>
      <c r="H347" s="342">
        <v>132183800</v>
      </c>
      <c r="I347" s="359"/>
    </row>
    <row r="348" spans="1:9" s="282" customFormat="1">
      <c r="A348" s="339" t="s">
        <v>680</v>
      </c>
      <c r="B348" s="337" t="s">
        <v>498</v>
      </c>
      <c r="C348" s="286">
        <v>19595400</v>
      </c>
      <c r="D348" s="286">
        <v>2464900</v>
      </c>
      <c r="E348" s="286">
        <v>0</v>
      </c>
      <c r="F348" s="286">
        <v>22060300</v>
      </c>
      <c r="G348" s="286">
        <v>0</v>
      </c>
      <c r="H348" s="340">
        <v>22060300</v>
      </c>
      <c r="I348" s="359"/>
    </row>
    <row r="349" spans="1:9" s="282" customFormat="1">
      <c r="A349" s="341" t="s">
        <v>681</v>
      </c>
      <c r="B349" s="336" t="s">
        <v>498</v>
      </c>
      <c r="C349" s="285">
        <v>19595400</v>
      </c>
      <c r="D349" s="285">
        <v>2464900</v>
      </c>
      <c r="E349" s="285">
        <v>0</v>
      </c>
      <c r="F349" s="285">
        <v>22060300</v>
      </c>
      <c r="G349" s="285">
        <v>0</v>
      </c>
      <c r="H349" s="342">
        <v>22060300</v>
      </c>
      <c r="I349" s="359"/>
    </row>
    <row r="350" spans="1:9" s="282" customFormat="1">
      <c r="A350" s="339" t="s">
        <v>682</v>
      </c>
      <c r="B350" s="337" t="s">
        <v>486</v>
      </c>
      <c r="C350" s="286">
        <v>19595400</v>
      </c>
      <c r="D350" s="286">
        <v>2464900</v>
      </c>
      <c r="E350" s="286">
        <v>0</v>
      </c>
      <c r="F350" s="286">
        <v>22060300</v>
      </c>
      <c r="G350" s="286">
        <v>0</v>
      </c>
      <c r="H350" s="340">
        <v>22060300</v>
      </c>
      <c r="I350" s="359"/>
    </row>
    <row r="351" spans="1:9" s="282" customFormat="1">
      <c r="A351" s="341" t="s">
        <v>683</v>
      </c>
      <c r="B351" s="336" t="s">
        <v>486</v>
      </c>
      <c r="C351" s="285">
        <v>19595400</v>
      </c>
      <c r="D351" s="285">
        <v>2464900</v>
      </c>
      <c r="E351" s="285">
        <v>0</v>
      </c>
      <c r="F351" s="285">
        <v>22060300</v>
      </c>
      <c r="G351" s="285">
        <v>0</v>
      </c>
      <c r="H351" s="342">
        <v>22060300</v>
      </c>
      <c r="I351" s="359"/>
    </row>
    <row r="352" spans="1:9" s="282" customFormat="1">
      <c r="A352" s="339" t="s">
        <v>684</v>
      </c>
      <c r="B352" s="337" t="s">
        <v>484</v>
      </c>
      <c r="C352" s="286">
        <v>39157800</v>
      </c>
      <c r="D352" s="286">
        <v>4924900</v>
      </c>
      <c r="E352" s="286">
        <v>0</v>
      </c>
      <c r="F352" s="286">
        <v>44082700</v>
      </c>
      <c r="G352" s="286">
        <v>0</v>
      </c>
      <c r="H352" s="340">
        <v>44082700</v>
      </c>
      <c r="I352" s="359"/>
    </row>
    <row r="353" spans="1:9" s="282" customFormat="1" ht="25.5">
      <c r="A353" s="341" t="s">
        <v>685</v>
      </c>
      <c r="B353" s="336" t="s">
        <v>484</v>
      </c>
      <c r="C353" s="285">
        <v>39157800</v>
      </c>
      <c r="D353" s="285">
        <v>4924900</v>
      </c>
      <c r="E353" s="285">
        <v>0</v>
      </c>
      <c r="F353" s="285">
        <v>44082700</v>
      </c>
      <c r="G353" s="285">
        <v>0</v>
      </c>
      <c r="H353" s="342">
        <v>44082700</v>
      </c>
      <c r="I353" s="359"/>
    </row>
    <row r="354" spans="1:9" s="282" customFormat="1">
      <c r="A354" s="343" t="s">
        <v>182</v>
      </c>
      <c r="B354" s="287" t="s">
        <v>183</v>
      </c>
      <c r="C354" s="288">
        <v>1226668224</v>
      </c>
      <c r="D354" s="288">
        <v>95495226</v>
      </c>
      <c r="E354" s="288">
        <v>2556702</v>
      </c>
      <c r="F354" s="288">
        <v>1319606748</v>
      </c>
      <c r="G354" s="288">
        <v>0</v>
      </c>
      <c r="H354" s="344">
        <v>1319606748</v>
      </c>
      <c r="I354" s="359"/>
    </row>
    <row r="355" spans="1:9" s="282" customFormat="1">
      <c r="A355" s="339" t="s">
        <v>686</v>
      </c>
      <c r="B355" s="337" t="s">
        <v>525</v>
      </c>
      <c r="C355" s="286">
        <v>237276860</v>
      </c>
      <c r="D355" s="286">
        <v>7363480</v>
      </c>
      <c r="E355" s="286">
        <v>0</v>
      </c>
      <c r="F355" s="286">
        <v>244640340</v>
      </c>
      <c r="G355" s="286">
        <v>0</v>
      </c>
      <c r="H355" s="340">
        <v>244640340</v>
      </c>
      <c r="I355" s="359"/>
    </row>
    <row r="356" spans="1:9" s="282" customFormat="1">
      <c r="A356" s="341" t="s">
        <v>687</v>
      </c>
      <c r="B356" s="336" t="s">
        <v>525</v>
      </c>
      <c r="C356" s="285">
        <v>237276860</v>
      </c>
      <c r="D356" s="285">
        <v>7363480</v>
      </c>
      <c r="E356" s="285">
        <v>0</v>
      </c>
      <c r="F356" s="285">
        <v>244640340</v>
      </c>
      <c r="G356" s="285">
        <v>0</v>
      </c>
      <c r="H356" s="342">
        <v>244640340</v>
      </c>
      <c r="I356" s="359"/>
    </row>
    <row r="357" spans="1:9" s="282" customFormat="1">
      <c r="A357" s="339" t="s">
        <v>688</v>
      </c>
      <c r="B357" s="337" t="s">
        <v>522</v>
      </c>
      <c r="C357" s="286">
        <v>347866592</v>
      </c>
      <c r="D357" s="286">
        <v>42153510</v>
      </c>
      <c r="E357" s="286">
        <v>0</v>
      </c>
      <c r="F357" s="286">
        <v>390020102</v>
      </c>
      <c r="G357" s="286">
        <v>0</v>
      </c>
      <c r="H357" s="340">
        <v>390020102</v>
      </c>
      <c r="I357" s="359"/>
    </row>
    <row r="358" spans="1:9" s="282" customFormat="1">
      <c r="A358" s="341" t="s">
        <v>689</v>
      </c>
      <c r="B358" s="336" t="s">
        <v>522</v>
      </c>
      <c r="C358" s="285">
        <v>347866592</v>
      </c>
      <c r="D358" s="285">
        <v>42153510</v>
      </c>
      <c r="E358" s="285">
        <v>0</v>
      </c>
      <c r="F358" s="285">
        <v>390020102</v>
      </c>
      <c r="G358" s="285">
        <v>0</v>
      </c>
      <c r="H358" s="342">
        <v>390020102</v>
      </c>
      <c r="I358" s="359"/>
    </row>
    <row r="359" spans="1:9" s="282" customFormat="1">
      <c r="A359" s="339" t="s">
        <v>690</v>
      </c>
      <c r="B359" s="337" t="s">
        <v>528</v>
      </c>
      <c r="C359" s="286">
        <v>166771056</v>
      </c>
      <c r="D359" s="286">
        <v>0</v>
      </c>
      <c r="E359" s="286">
        <v>2467764</v>
      </c>
      <c r="F359" s="286">
        <v>164303292</v>
      </c>
      <c r="G359" s="286">
        <v>0</v>
      </c>
      <c r="H359" s="340">
        <v>164303292</v>
      </c>
      <c r="I359" s="359"/>
    </row>
    <row r="360" spans="1:9" s="282" customFormat="1">
      <c r="A360" s="341" t="s">
        <v>691</v>
      </c>
      <c r="B360" s="336" t="s">
        <v>528</v>
      </c>
      <c r="C360" s="285">
        <v>166771056</v>
      </c>
      <c r="D360" s="285">
        <v>0</v>
      </c>
      <c r="E360" s="285">
        <v>2467764</v>
      </c>
      <c r="F360" s="285">
        <v>164303292</v>
      </c>
      <c r="G360" s="285">
        <v>0</v>
      </c>
      <c r="H360" s="342">
        <v>164303292</v>
      </c>
      <c r="I360" s="359"/>
    </row>
    <row r="361" spans="1:9" s="282" customFormat="1">
      <c r="A361" s="339" t="s">
        <v>692</v>
      </c>
      <c r="B361" s="337" t="s">
        <v>534</v>
      </c>
      <c r="C361" s="286">
        <v>307032404</v>
      </c>
      <c r="D361" s="286">
        <v>44197546</v>
      </c>
      <c r="E361" s="286">
        <v>0</v>
      </c>
      <c r="F361" s="286">
        <v>351229950</v>
      </c>
      <c r="G361" s="286">
        <v>0</v>
      </c>
      <c r="H361" s="340">
        <v>351229950</v>
      </c>
      <c r="I361" s="359"/>
    </row>
    <row r="362" spans="1:9" s="282" customFormat="1">
      <c r="A362" s="341" t="s">
        <v>693</v>
      </c>
      <c r="B362" s="336" t="s">
        <v>534</v>
      </c>
      <c r="C362" s="285">
        <v>307032404</v>
      </c>
      <c r="D362" s="285">
        <v>44197546</v>
      </c>
      <c r="E362" s="285">
        <v>0</v>
      </c>
      <c r="F362" s="285">
        <v>351229950</v>
      </c>
      <c r="G362" s="285">
        <v>0</v>
      </c>
      <c r="H362" s="342">
        <v>351229950</v>
      </c>
      <c r="I362" s="359"/>
    </row>
    <row r="363" spans="1:9" s="282" customFormat="1">
      <c r="A363" s="339" t="s">
        <v>694</v>
      </c>
      <c r="B363" s="337" t="s">
        <v>531</v>
      </c>
      <c r="C363" s="286">
        <v>147494773</v>
      </c>
      <c r="D363" s="286">
        <v>1780690</v>
      </c>
      <c r="E363" s="286">
        <v>0</v>
      </c>
      <c r="F363" s="286">
        <v>149275463</v>
      </c>
      <c r="G363" s="286">
        <v>0</v>
      </c>
      <c r="H363" s="340">
        <v>149275463</v>
      </c>
      <c r="I363" s="359"/>
    </row>
    <row r="364" spans="1:9" s="282" customFormat="1">
      <c r="A364" s="341" t="s">
        <v>695</v>
      </c>
      <c r="B364" s="336" t="s">
        <v>531</v>
      </c>
      <c r="C364" s="285">
        <v>147494773</v>
      </c>
      <c r="D364" s="285">
        <v>1780690</v>
      </c>
      <c r="E364" s="285">
        <v>0</v>
      </c>
      <c r="F364" s="285">
        <v>149275463</v>
      </c>
      <c r="G364" s="285">
        <v>0</v>
      </c>
      <c r="H364" s="342">
        <v>149275463</v>
      </c>
      <c r="I364" s="359"/>
    </row>
    <row r="365" spans="1:9" s="282" customFormat="1">
      <c r="A365" s="339" t="s">
        <v>696</v>
      </c>
      <c r="B365" s="337" t="s">
        <v>542</v>
      </c>
      <c r="C365" s="286">
        <v>20226539</v>
      </c>
      <c r="D365" s="286">
        <v>0</v>
      </c>
      <c r="E365" s="286">
        <v>88938</v>
      </c>
      <c r="F365" s="286">
        <v>20137601</v>
      </c>
      <c r="G365" s="286">
        <v>0</v>
      </c>
      <c r="H365" s="340">
        <v>20137601</v>
      </c>
      <c r="I365" s="359"/>
    </row>
    <row r="366" spans="1:9" s="282" customFormat="1">
      <c r="A366" s="341" t="s">
        <v>697</v>
      </c>
      <c r="B366" s="336" t="s">
        <v>542</v>
      </c>
      <c r="C366" s="285">
        <v>20226539</v>
      </c>
      <c r="D366" s="285">
        <v>0</v>
      </c>
      <c r="E366" s="285">
        <v>88938</v>
      </c>
      <c r="F366" s="285">
        <v>20137601</v>
      </c>
      <c r="G366" s="285">
        <v>0</v>
      </c>
      <c r="H366" s="342">
        <v>20137601</v>
      </c>
      <c r="I366" s="359"/>
    </row>
    <row r="367" spans="1:9" s="282" customFormat="1">
      <c r="A367" s="343" t="s">
        <v>184</v>
      </c>
      <c r="B367" s="287" t="s">
        <v>185</v>
      </c>
      <c r="C367" s="288">
        <v>6614493</v>
      </c>
      <c r="D367" s="288">
        <v>934974</v>
      </c>
      <c r="E367" s="288">
        <v>0</v>
      </c>
      <c r="F367" s="288">
        <v>7549467</v>
      </c>
      <c r="G367" s="288">
        <v>0</v>
      </c>
      <c r="H367" s="344">
        <v>7549467</v>
      </c>
      <c r="I367" s="359"/>
    </row>
    <row r="368" spans="1:9" s="282" customFormat="1">
      <c r="A368" s="339" t="s">
        <v>795</v>
      </c>
      <c r="B368" s="337" t="s">
        <v>550</v>
      </c>
      <c r="C368" s="286">
        <v>6614493</v>
      </c>
      <c r="D368" s="286">
        <v>934974</v>
      </c>
      <c r="E368" s="286">
        <v>0</v>
      </c>
      <c r="F368" s="286">
        <v>7549467</v>
      </c>
      <c r="G368" s="286">
        <v>0</v>
      </c>
      <c r="H368" s="340">
        <v>7549467</v>
      </c>
      <c r="I368" s="359"/>
    </row>
    <row r="369" spans="1:9" s="282" customFormat="1" ht="19.5" customHeight="1">
      <c r="A369" s="341" t="s">
        <v>796</v>
      </c>
      <c r="B369" s="336" t="s">
        <v>797</v>
      </c>
      <c r="C369" s="285">
        <v>6614493</v>
      </c>
      <c r="D369" s="285">
        <v>934974</v>
      </c>
      <c r="E369" s="285">
        <v>0</v>
      </c>
      <c r="F369" s="285">
        <v>7549467</v>
      </c>
      <c r="G369" s="285">
        <v>0</v>
      </c>
      <c r="H369" s="342">
        <v>7549467</v>
      </c>
      <c r="I369" s="359"/>
    </row>
    <row r="370" spans="1:9" s="282" customFormat="1" ht="27" customHeight="1">
      <c r="A370" s="343" t="s">
        <v>186</v>
      </c>
      <c r="B370" s="287" t="s">
        <v>187</v>
      </c>
      <c r="C370" s="288">
        <v>4697593543.6700001</v>
      </c>
      <c r="D370" s="288">
        <v>691512448.17999995</v>
      </c>
      <c r="E370" s="288">
        <v>0</v>
      </c>
      <c r="F370" s="288">
        <v>5389105991.8500004</v>
      </c>
      <c r="G370" s="288">
        <v>0</v>
      </c>
      <c r="H370" s="344">
        <v>5389105991.8500004</v>
      </c>
      <c r="I370" s="359"/>
    </row>
    <row r="371" spans="1:9" s="282" customFormat="1" ht="25.5" customHeight="1">
      <c r="A371" s="339" t="s">
        <v>820</v>
      </c>
      <c r="B371" s="337" t="s">
        <v>821</v>
      </c>
      <c r="C371" s="286">
        <v>0</v>
      </c>
      <c r="D371" s="286">
        <v>659072</v>
      </c>
      <c r="E371" s="286">
        <v>0</v>
      </c>
      <c r="F371" s="286">
        <v>659072</v>
      </c>
      <c r="G371" s="286">
        <v>0</v>
      </c>
      <c r="H371" s="340">
        <v>659072</v>
      </c>
      <c r="I371" s="359"/>
    </row>
    <row r="372" spans="1:9" s="282" customFormat="1">
      <c r="A372" s="341" t="s">
        <v>822</v>
      </c>
      <c r="B372" s="336" t="s">
        <v>821</v>
      </c>
      <c r="C372" s="285">
        <v>0</v>
      </c>
      <c r="D372" s="285">
        <v>659072</v>
      </c>
      <c r="E372" s="285">
        <v>0</v>
      </c>
      <c r="F372" s="285">
        <v>659072</v>
      </c>
      <c r="G372" s="285">
        <v>0</v>
      </c>
      <c r="H372" s="342">
        <v>659072</v>
      </c>
      <c r="I372" s="359"/>
    </row>
    <row r="373" spans="1:9" s="282" customFormat="1">
      <c r="A373" s="339" t="s">
        <v>698</v>
      </c>
      <c r="B373" s="337" t="s">
        <v>699</v>
      </c>
      <c r="C373" s="286">
        <v>19233352.489999998</v>
      </c>
      <c r="D373" s="286">
        <v>967880</v>
      </c>
      <c r="E373" s="286">
        <v>0</v>
      </c>
      <c r="F373" s="286">
        <v>20201232.489999998</v>
      </c>
      <c r="G373" s="286">
        <v>0</v>
      </c>
      <c r="H373" s="340">
        <v>20201232.489999998</v>
      </c>
      <c r="I373" s="359"/>
    </row>
    <row r="374" spans="1:9" s="282" customFormat="1" ht="30" customHeight="1">
      <c r="A374" s="341" t="s">
        <v>700</v>
      </c>
      <c r="B374" s="336" t="s">
        <v>699</v>
      </c>
      <c r="C374" s="285">
        <v>19233352.489999998</v>
      </c>
      <c r="D374" s="285">
        <v>967880</v>
      </c>
      <c r="E374" s="285">
        <v>0</v>
      </c>
      <c r="F374" s="285">
        <v>20201232.489999998</v>
      </c>
      <c r="G374" s="285">
        <v>0</v>
      </c>
      <c r="H374" s="342">
        <v>20201232.489999998</v>
      </c>
      <c r="I374" s="359"/>
    </row>
    <row r="375" spans="1:9" s="282" customFormat="1">
      <c r="A375" s="339" t="s">
        <v>701</v>
      </c>
      <c r="B375" s="337" t="s">
        <v>500</v>
      </c>
      <c r="C375" s="286">
        <v>29361615.039999999</v>
      </c>
      <c r="D375" s="286">
        <v>6638333.1100000003</v>
      </c>
      <c r="E375" s="286">
        <v>0</v>
      </c>
      <c r="F375" s="286">
        <v>35999948.149999999</v>
      </c>
      <c r="G375" s="286">
        <v>0</v>
      </c>
      <c r="H375" s="340">
        <v>35999948.149999999</v>
      </c>
      <c r="I375" s="359"/>
    </row>
    <row r="376" spans="1:9" s="282" customFormat="1">
      <c r="A376" s="341" t="s">
        <v>702</v>
      </c>
      <c r="B376" s="336" t="s">
        <v>500</v>
      </c>
      <c r="C376" s="285">
        <v>29361615.039999999</v>
      </c>
      <c r="D376" s="285">
        <v>6638333.1100000003</v>
      </c>
      <c r="E376" s="285">
        <v>0</v>
      </c>
      <c r="F376" s="285">
        <v>35999948.149999999</v>
      </c>
      <c r="G376" s="285">
        <v>0</v>
      </c>
      <c r="H376" s="342">
        <v>35999948.149999999</v>
      </c>
      <c r="I376" s="359"/>
    </row>
    <row r="377" spans="1:9">
      <c r="A377" s="339" t="s">
        <v>703</v>
      </c>
      <c r="B377" s="337" t="s">
        <v>513</v>
      </c>
      <c r="C377" s="286">
        <v>0</v>
      </c>
      <c r="D377" s="286">
        <v>8390050</v>
      </c>
      <c r="E377" s="286">
        <v>0</v>
      </c>
      <c r="F377" s="286">
        <v>8390050</v>
      </c>
      <c r="G377" s="286">
        <v>0</v>
      </c>
      <c r="H377" s="340">
        <v>8390050</v>
      </c>
    </row>
    <row r="378" spans="1:9">
      <c r="A378" s="341" t="s">
        <v>704</v>
      </c>
      <c r="B378" s="336" t="s">
        <v>513</v>
      </c>
      <c r="C378" s="285">
        <v>0</v>
      </c>
      <c r="D378" s="285">
        <v>8390050</v>
      </c>
      <c r="E378" s="285">
        <v>0</v>
      </c>
      <c r="F378" s="285">
        <v>8390050</v>
      </c>
      <c r="G378" s="285">
        <v>0</v>
      </c>
      <c r="H378" s="342">
        <v>8390050</v>
      </c>
    </row>
    <row r="379" spans="1:9">
      <c r="A379" s="339" t="s">
        <v>705</v>
      </c>
      <c r="B379" s="337" t="s">
        <v>474</v>
      </c>
      <c r="C379" s="286">
        <v>565740</v>
      </c>
      <c r="D379" s="286">
        <v>11762290</v>
      </c>
      <c r="E379" s="286">
        <v>0</v>
      </c>
      <c r="F379" s="286">
        <v>12328030</v>
      </c>
      <c r="G379" s="286">
        <v>0</v>
      </c>
      <c r="H379" s="340">
        <v>12328030</v>
      </c>
    </row>
    <row r="380" spans="1:9">
      <c r="A380" s="341" t="s">
        <v>706</v>
      </c>
      <c r="B380" s="336" t="s">
        <v>474</v>
      </c>
      <c r="C380" s="285">
        <v>565740</v>
      </c>
      <c r="D380" s="285">
        <v>11762290</v>
      </c>
      <c r="E380" s="285">
        <v>0</v>
      </c>
      <c r="F380" s="285">
        <v>12328030</v>
      </c>
      <c r="G380" s="285">
        <v>0</v>
      </c>
      <c r="H380" s="342">
        <v>12328030</v>
      </c>
    </row>
    <row r="381" spans="1:9">
      <c r="A381" s="339" t="s">
        <v>835</v>
      </c>
      <c r="B381" s="337" t="s">
        <v>837</v>
      </c>
      <c r="C381" s="286">
        <v>0</v>
      </c>
      <c r="D381" s="286">
        <v>95200</v>
      </c>
      <c r="E381" s="286">
        <v>0</v>
      </c>
      <c r="F381" s="286">
        <v>95200</v>
      </c>
      <c r="G381" s="286">
        <v>0</v>
      </c>
      <c r="H381" s="340">
        <v>95200</v>
      </c>
    </row>
    <row r="382" spans="1:9">
      <c r="A382" s="341" t="s">
        <v>836</v>
      </c>
      <c r="B382" s="336" t="s">
        <v>837</v>
      </c>
      <c r="C382" s="285">
        <v>0</v>
      </c>
      <c r="D382" s="285">
        <v>95200</v>
      </c>
      <c r="E382" s="285">
        <v>0</v>
      </c>
      <c r="F382" s="285">
        <v>95200</v>
      </c>
      <c r="G382" s="285">
        <v>0</v>
      </c>
      <c r="H382" s="342">
        <v>95200</v>
      </c>
    </row>
    <row r="383" spans="1:9">
      <c r="A383" s="339" t="s">
        <v>707</v>
      </c>
      <c r="B383" s="337" t="s">
        <v>330</v>
      </c>
      <c r="C383" s="286">
        <v>179897223</v>
      </c>
      <c r="D383" s="286">
        <v>91360000</v>
      </c>
      <c r="E383" s="286">
        <v>0</v>
      </c>
      <c r="F383" s="286">
        <v>271257223</v>
      </c>
      <c r="G383" s="286">
        <v>0</v>
      </c>
      <c r="H383" s="340">
        <v>271257223</v>
      </c>
    </row>
    <row r="384" spans="1:9" ht="25.5">
      <c r="A384" s="341" t="s">
        <v>708</v>
      </c>
      <c r="B384" s="336" t="s">
        <v>330</v>
      </c>
      <c r="C384" s="285">
        <v>179897223</v>
      </c>
      <c r="D384" s="285">
        <v>91360000</v>
      </c>
      <c r="E384" s="285">
        <v>0</v>
      </c>
      <c r="F384" s="285">
        <v>271257223</v>
      </c>
      <c r="G384" s="285">
        <v>0</v>
      </c>
      <c r="H384" s="342">
        <v>271257223</v>
      </c>
    </row>
    <row r="385" spans="1:8">
      <c r="A385" s="339" t="s">
        <v>709</v>
      </c>
      <c r="B385" s="337" t="s">
        <v>710</v>
      </c>
      <c r="C385" s="286">
        <v>10208526</v>
      </c>
      <c r="D385" s="286">
        <v>1533020</v>
      </c>
      <c r="E385" s="286">
        <v>0</v>
      </c>
      <c r="F385" s="286">
        <v>11741546</v>
      </c>
      <c r="G385" s="286">
        <v>0</v>
      </c>
      <c r="H385" s="340">
        <v>11741546</v>
      </c>
    </row>
    <row r="386" spans="1:8">
      <c r="A386" s="341" t="s">
        <v>711</v>
      </c>
      <c r="B386" s="336" t="s">
        <v>710</v>
      </c>
      <c r="C386" s="285">
        <v>10208526</v>
      </c>
      <c r="D386" s="285">
        <v>1533020</v>
      </c>
      <c r="E386" s="285">
        <v>0</v>
      </c>
      <c r="F386" s="285">
        <v>11741546</v>
      </c>
      <c r="G386" s="285">
        <v>0</v>
      </c>
      <c r="H386" s="342">
        <v>11741546</v>
      </c>
    </row>
    <row r="387" spans="1:8">
      <c r="A387" s="339" t="s">
        <v>712</v>
      </c>
      <c r="B387" s="337" t="s">
        <v>713</v>
      </c>
      <c r="C387" s="286">
        <v>122609907</v>
      </c>
      <c r="D387" s="286">
        <v>0</v>
      </c>
      <c r="E387" s="286">
        <v>0</v>
      </c>
      <c r="F387" s="286">
        <v>122609907</v>
      </c>
      <c r="G387" s="286">
        <v>0</v>
      </c>
      <c r="H387" s="340">
        <v>122609907</v>
      </c>
    </row>
    <row r="388" spans="1:8">
      <c r="A388" s="341" t="s">
        <v>714</v>
      </c>
      <c r="B388" s="336" t="s">
        <v>713</v>
      </c>
      <c r="C388" s="285">
        <v>122609907</v>
      </c>
      <c r="D388" s="285">
        <v>0</v>
      </c>
      <c r="E388" s="285">
        <v>0</v>
      </c>
      <c r="F388" s="285">
        <v>122609907</v>
      </c>
      <c r="G388" s="285">
        <v>0</v>
      </c>
      <c r="H388" s="342">
        <v>122609907</v>
      </c>
    </row>
    <row r="389" spans="1:8">
      <c r="A389" s="339" t="s">
        <v>715</v>
      </c>
      <c r="B389" s="337" t="s">
        <v>251</v>
      </c>
      <c r="C389" s="286">
        <v>673669.35</v>
      </c>
      <c r="D389" s="286">
        <v>827481.57</v>
      </c>
      <c r="E389" s="286">
        <v>0</v>
      </c>
      <c r="F389" s="286">
        <v>1501150.92</v>
      </c>
      <c r="G389" s="286">
        <v>0</v>
      </c>
      <c r="H389" s="340">
        <v>1501150.92</v>
      </c>
    </row>
    <row r="390" spans="1:8">
      <c r="A390" s="341" t="s">
        <v>716</v>
      </c>
      <c r="B390" s="336" t="s">
        <v>251</v>
      </c>
      <c r="C390" s="285">
        <v>673669.35</v>
      </c>
      <c r="D390" s="285">
        <v>827481.57</v>
      </c>
      <c r="E390" s="285">
        <v>0</v>
      </c>
      <c r="F390" s="285">
        <v>1501150.92</v>
      </c>
      <c r="G390" s="285">
        <v>0</v>
      </c>
      <c r="H390" s="342">
        <v>1501150.92</v>
      </c>
    </row>
    <row r="391" spans="1:8" ht="25.5">
      <c r="A391" s="339" t="s">
        <v>717</v>
      </c>
      <c r="B391" s="337" t="s">
        <v>718</v>
      </c>
      <c r="C391" s="286">
        <v>7107787</v>
      </c>
      <c r="D391" s="286">
        <v>7550301.0999999996</v>
      </c>
      <c r="E391" s="286">
        <v>0</v>
      </c>
      <c r="F391" s="286">
        <v>14658088.1</v>
      </c>
      <c r="G391" s="286">
        <v>0</v>
      </c>
      <c r="H391" s="340">
        <v>14658088.1</v>
      </c>
    </row>
    <row r="392" spans="1:8" ht="25.5">
      <c r="A392" s="341" t="s">
        <v>719</v>
      </c>
      <c r="B392" s="336" t="s">
        <v>718</v>
      </c>
      <c r="C392" s="285">
        <v>7107787</v>
      </c>
      <c r="D392" s="285">
        <v>7550301.0999999996</v>
      </c>
      <c r="E392" s="285">
        <v>0</v>
      </c>
      <c r="F392" s="285">
        <v>14658088.1</v>
      </c>
      <c r="G392" s="285">
        <v>0</v>
      </c>
      <c r="H392" s="342">
        <v>14658088.1</v>
      </c>
    </row>
    <row r="393" spans="1:8">
      <c r="A393" s="339" t="s">
        <v>798</v>
      </c>
      <c r="B393" s="337" t="s">
        <v>799</v>
      </c>
      <c r="C393" s="286">
        <v>6891378.2199999997</v>
      </c>
      <c r="D393" s="286">
        <v>0</v>
      </c>
      <c r="E393" s="286">
        <v>0</v>
      </c>
      <c r="F393" s="286">
        <v>6891378.2199999997</v>
      </c>
      <c r="G393" s="286">
        <v>0</v>
      </c>
      <c r="H393" s="340">
        <v>6891378.2199999997</v>
      </c>
    </row>
    <row r="394" spans="1:8">
      <c r="A394" s="341" t="s">
        <v>800</v>
      </c>
      <c r="B394" s="336" t="s">
        <v>799</v>
      </c>
      <c r="C394" s="285">
        <v>6891378.2199999997</v>
      </c>
      <c r="D394" s="285">
        <v>0</v>
      </c>
      <c r="E394" s="285">
        <v>0</v>
      </c>
      <c r="F394" s="285">
        <v>6891378.2199999997</v>
      </c>
      <c r="G394" s="285">
        <v>0</v>
      </c>
      <c r="H394" s="342">
        <v>6891378.2199999997</v>
      </c>
    </row>
    <row r="395" spans="1:8">
      <c r="A395" s="339" t="s">
        <v>801</v>
      </c>
      <c r="B395" s="337" t="s">
        <v>802</v>
      </c>
      <c r="C395" s="286">
        <v>175000000</v>
      </c>
      <c r="D395" s="286">
        <v>0</v>
      </c>
      <c r="E395" s="286">
        <v>0</v>
      </c>
      <c r="F395" s="286">
        <v>175000000</v>
      </c>
      <c r="G395" s="286">
        <v>0</v>
      </c>
      <c r="H395" s="340">
        <v>175000000</v>
      </c>
    </row>
    <row r="396" spans="1:8">
      <c r="A396" s="341" t="s">
        <v>803</v>
      </c>
      <c r="B396" s="336" t="s">
        <v>802</v>
      </c>
      <c r="C396" s="285">
        <v>175000000</v>
      </c>
      <c r="D396" s="285">
        <v>0</v>
      </c>
      <c r="E396" s="285">
        <v>0</v>
      </c>
      <c r="F396" s="285">
        <v>175000000</v>
      </c>
      <c r="G396" s="285">
        <v>0</v>
      </c>
      <c r="H396" s="342">
        <v>175000000</v>
      </c>
    </row>
    <row r="397" spans="1:8">
      <c r="A397" s="339" t="s">
        <v>723</v>
      </c>
      <c r="B397" s="337" t="s">
        <v>724</v>
      </c>
      <c r="C397" s="286">
        <v>0</v>
      </c>
      <c r="D397" s="286">
        <v>630742</v>
      </c>
      <c r="E397" s="286">
        <v>0</v>
      </c>
      <c r="F397" s="286">
        <v>630742</v>
      </c>
      <c r="G397" s="286">
        <v>0</v>
      </c>
      <c r="H397" s="340">
        <v>630742</v>
      </c>
    </row>
    <row r="398" spans="1:8">
      <c r="A398" s="341" t="s">
        <v>725</v>
      </c>
      <c r="B398" s="336" t="s">
        <v>724</v>
      </c>
      <c r="C398" s="285">
        <v>0</v>
      </c>
      <c r="D398" s="285">
        <v>630742</v>
      </c>
      <c r="E398" s="285">
        <v>0</v>
      </c>
      <c r="F398" s="285">
        <v>630742</v>
      </c>
      <c r="G398" s="285">
        <v>0</v>
      </c>
      <c r="H398" s="342">
        <v>630742</v>
      </c>
    </row>
    <row r="399" spans="1:8">
      <c r="A399" s="339" t="s">
        <v>728</v>
      </c>
      <c r="B399" s="337" t="s">
        <v>408</v>
      </c>
      <c r="C399" s="286">
        <v>3672407453.7399998</v>
      </c>
      <c r="D399" s="286">
        <v>556117523.79999995</v>
      </c>
      <c r="E399" s="286">
        <v>0</v>
      </c>
      <c r="F399" s="286">
        <v>4228524977.54</v>
      </c>
      <c r="G399" s="286">
        <v>0</v>
      </c>
      <c r="H399" s="340">
        <v>4228524977.54</v>
      </c>
    </row>
    <row r="400" spans="1:8">
      <c r="A400" s="341" t="s">
        <v>729</v>
      </c>
      <c r="B400" s="336" t="s">
        <v>408</v>
      </c>
      <c r="C400" s="285">
        <v>3672407453.7399998</v>
      </c>
      <c r="D400" s="285">
        <v>556117523.79999995</v>
      </c>
      <c r="E400" s="285">
        <v>0</v>
      </c>
      <c r="F400" s="285">
        <v>4228524977.54</v>
      </c>
      <c r="G400" s="285">
        <v>0</v>
      </c>
      <c r="H400" s="342">
        <v>4228524977.54</v>
      </c>
    </row>
    <row r="401" spans="1:8">
      <c r="A401" s="339" t="s">
        <v>730</v>
      </c>
      <c r="B401" s="337" t="s">
        <v>414</v>
      </c>
      <c r="C401" s="286">
        <v>473636891.82999998</v>
      </c>
      <c r="D401" s="286">
        <v>4980554.5999999996</v>
      </c>
      <c r="E401" s="286">
        <v>0</v>
      </c>
      <c r="F401" s="286">
        <v>478617446.43000001</v>
      </c>
      <c r="G401" s="286">
        <v>0</v>
      </c>
      <c r="H401" s="340">
        <v>478617446.43000001</v>
      </c>
    </row>
    <row r="402" spans="1:8">
      <c r="A402" s="341" t="s">
        <v>731</v>
      </c>
      <c r="B402" s="336" t="s">
        <v>414</v>
      </c>
      <c r="C402" s="285">
        <v>473636891.82999998</v>
      </c>
      <c r="D402" s="285">
        <v>4980554.5999999996</v>
      </c>
      <c r="E402" s="285">
        <v>0</v>
      </c>
      <c r="F402" s="285">
        <v>478617446.43000001</v>
      </c>
      <c r="G402" s="285">
        <v>0</v>
      </c>
      <c r="H402" s="342">
        <v>478617446.43000001</v>
      </c>
    </row>
    <row r="403" spans="1:8">
      <c r="A403" s="343" t="s">
        <v>188</v>
      </c>
      <c r="B403" s="287" t="s">
        <v>189</v>
      </c>
      <c r="C403" s="288">
        <v>48491000</v>
      </c>
      <c r="D403" s="288">
        <v>0</v>
      </c>
      <c r="E403" s="288">
        <v>0</v>
      </c>
      <c r="F403" s="288">
        <v>48491000</v>
      </c>
      <c r="G403" s="288">
        <v>0</v>
      </c>
      <c r="H403" s="344">
        <v>48491000</v>
      </c>
    </row>
    <row r="404" spans="1:8">
      <c r="A404" s="339" t="s">
        <v>810</v>
      </c>
      <c r="B404" s="337" t="s">
        <v>457</v>
      </c>
      <c r="C404" s="286">
        <v>48247000</v>
      </c>
      <c r="D404" s="286">
        <v>0</v>
      </c>
      <c r="E404" s="286">
        <v>0</v>
      </c>
      <c r="F404" s="286">
        <v>48247000</v>
      </c>
      <c r="G404" s="286">
        <v>0</v>
      </c>
      <c r="H404" s="340">
        <v>48247000</v>
      </c>
    </row>
    <row r="405" spans="1:8">
      <c r="A405" s="341" t="s">
        <v>811</v>
      </c>
      <c r="B405" s="336" t="s">
        <v>457</v>
      </c>
      <c r="C405" s="285">
        <v>48247000</v>
      </c>
      <c r="D405" s="285">
        <v>0</v>
      </c>
      <c r="E405" s="285">
        <v>0</v>
      </c>
      <c r="F405" s="285">
        <v>48247000</v>
      </c>
      <c r="G405" s="285">
        <v>0</v>
      </c>
      <c r="H405" s="342">
        <v>48247000</v>
      </c>
    </row>
    <row r="406" spans="1:8">
      <c r="A406" s="339" t="s">
        <v>812</v>
      </c>
      <c r="B406" s="337" t="s">
        <v>463</v>
      </c>
      <c r="C406" s="286">
        <v>244000</v>
      </c>
      <c r="D406" s="286">
        <v>0</v>
      </c>
      <c r="E406" s="286">
        <v>0</v>
      </c>
      <c r="F406" s="286">
        <v>244000</v>
      </c>
      <c r="G406" s="286">
        <v>0</v>
      </c>
      <c r="H406" s="340">
        <v>244000</v>
      </c>
    </row>
    <row r="407" spans="1:8">
      <c r="A407" s="341" t="s">
        <v>813</v>
      </c>
      <c r="B407" s="336" t="s">
        <v>463</v>
      </c>
      <c r="C407" s="285">
        <v>244000</v>
      </c>
      <c r="D407" s="285">
        <v>0</v>
      </c>
      <c r="E407" s="285">
        <v>0</v>
      </c>
      <c r="F407" s="285">
        <v>244000</v>
      </c>
      <c r="G407" s="285">
        <v>0</v>
      </c>
      <c r="H407" s="342">
        <v>244000</v>
      </c>
    </row>
    <row r="408" spans="1:8" ht="25.5">
      <c r="A408" s="345" t="s">
        <v>190</v>
      </c>
      <c r="B408" s="289" t="s">
        <v>191</v>
      </c>
      <c r="C408" s="290">
        <v>507533959</v>
      </c>
      <c r="D408" s="290">
        <v>31817577</v>
      </c>
      <c r="E408" s="290">
        <v>0</v>
      </c>
      <c r="F408" s="290">
        <v>539351536</v>
      </c>
      <c r="G408" s="290">
        <v>0</v>
      </c>
      <c r="H408" s="346">
        <v>539351536</v>
      </c>
    </row>
    <row r="409" spans="1:8">
      <c r="A409" s="343" t="s">
        <v>194</v>
      </c>
      <c r="B409" s="287" t="s">
        <v>195</v>
      </c>
      <c r="C409" s="288">
        <v>175711221</v>
      </c>
      <c r="D409" s="288">
        <v>31817577</v>
      </c>
      <c r="E409" s="288">
        <v>0</v>
      </c>
      <c r="F409" s="288">
        <v>207528798</v>
      </c>
      <c r="G409" s="288">
        <v>0</v>
      </c>
      <c r="H409" s="344">
        <v>207528798</v>
      </c>
    </row>
    <row r="410" spans="1:8">
      <c r="A410" s="339" t="s">
        <v>732</v>
      </c>
      <c r="B410" s="337" t="s">
        <v>257</v>
      </c>
      <c r="C410" s="286">
        <v>46660733</v>
      </c>
      <c r="D410" s="286">
        <v>6665819</v>
      </c>
      <c r="E410" s="286">
        <v>0</v>
      </c>
      <c r="F410" s="286">
        <v>53326552</v>
      </c>
      <c r="G410" s="286">
        <v>0</v>
      </c>
      <c r="H410" s="340">
        <v>53326552</v>
      </c>
    </row>
    <row r="411" spans="1:8">
      <c r="A411" s="341" t="s">
        <v>733</v>
      </c>
      <c r="B411" s="336" t="s">
        <v>280</v>
      </c>
      <c r="C411" s="285">
        <v>42759689</v>
      </c>
      <c r="D411" s="285">
        <v>6108527</v>
      </c>
      <c r="E411" s="285">
        <v>0</v>
      </c>
      <c r="F411" s="285">
        <v>48868216</v>
      </c>
      <c r="G411" s="285">
        <v>0</v>
      </c>
      <c r="H411" s="342">
        <v>48868216</v>
      </c>
    </row>
    <row r="412" spans="1:8">
      <c r="A412" s="341" t="s">
        <v>734</v>
      </c>
      <c r="B412" s="336" t="s">
        <v>283</v>
      </c>
      <c r="C412" s="285">
        <v>3390625</v>
      </c>
      <c r="D412" s="285">
        <v>484375</v>
      </c>
      <c r="E412" s="285">
        <v>0</v>
      </c>
      <c r="F412" s="285">
        <v>3875000</v>
      </c>
      <c r="G412" s="285">
        <v>0</v>
      </c>
      <c r="H412" s="342">
        <v>3875000</v>
      </c>
    </row>
    <row r="413" spans="1:8">
      <c r="A413" s="341" t="s">
        <v>735</v>
      </c>
      <c r="B413" s="336" t="s">
        <v>286</v>
      </c>
      <c r="C413" s="285">
        <v>510419</v>
      </c>
      <c r="D413" s="285">
        <v>72917</v>
      </c>
      <c r="E413" s="285">
        <v>0</v>
      </c>
      <c r="F413" s="285">
        <v>583336</v>
      </c>
      <c r="G413" s="285">
        <v>0</v>
      </c>
      <c r="H413" s="342">
        <v>583336</v>
      </c>
    </row>
    <row r="414" spans="1:8">
      <c r="A414" s="339" t="s">
        <v>736</v>
      </c>
      <c r="B414" s="337" t="s">
        <v>260</v>
      </c>
      <c r="C414" s="286">
        <v>10724462</v>
      </c>
      <c r="D414" s="286">
        <v>1532066</v>
      </c>
      <c r="E414" s="286">
        <v>0</v>
      </c>
      <c r="F414" s="286">
        <v>12256528</v>
      </c>
      <c r="G414" s="286">
        <v>0</v>
      </c>
      <c r="H414" s="340">
        <v>12256528</v>
      </c>
    </row>
    <row r="415" spans="1:8">
      <c r="A415" s="341" t="s">
        <v>737</v>
      </c>
      <c r="B415" s="336" t="s">
        <v>262</v>
      </c>
      <c r="C415" s="285">
        <v>1706215</v>
      </c>
      <c r="D415" s="285">
        <v>243745</v>
      </c>
      <c r="E415" s="285">
        <v>0</v>
      </c>
      <c r="F415" s="285">
        <v>1949960</v>
      </c>
      <c r="G415" s="285">
        <v>0</v>
      </c>
      <c r="H415" s="342">
        <v>1949960</v>
      </c>
    </row>
    <row r="416" spans="1:8">
      <c r="A416" s="341" t="s">
        <v>738</v>
      </c>
      <c r="B416" s="336" t="s">
        <v>264</v>
      </c>
      <c r="C416" s="285">
        <v>9018247</v>
      </c>
      <c r="D416" s="285">
        <v>1288321</v>
      </c>
      <c r="E416" s="285">
        <v>0</v>
      </c>
      <c r="F416" s="285">
        <v>10306568</v>
      </c>
      <c r="G416" s="285">
        <v>0</v>
      </c>
      <c r="H416" s="342">
        <v>10306568</v>
      </c>
    </row>
    <row r="417" spans="1:8">
      <c r="A417" s="339" t="s">
        <v>739</v>
      </c>
      <c r="B417" s="337" t="s">
        <v>266</v>
      </c>
      <c r="C417" s="286">
        <v>104204464</v>
      </c>
      <c r="D417" s="286">
        <v>21602326</v>
      </c>
      <c r="E417" s="286">
        <v>0</v>
      </c>
      <c r="F417" s="286">
        <v>125806790</v>
      </c>
      <c r="G417" s="286">
        <v>0</v>
      </c>
      <c r="H417" s="340">
        <v>125806790</v>
      </c>
    </row>
    <row r="418" spans="1:8">
      <c r="A418" s="341" t="s">
        <v>740</v>
      </c>
      <c r="B418" s="336" t="s">
        <v>268</v>
      </c>
      <c r="C418" s="285">
        <v>6318354</v>
      </c>
      <c r="D418" s="285">
        <v>902622</v>
      </c>
      <c r="E418" s="285">
        <v>0</v>
      </c>
      <c r="F418" s="285">
        <v>7220976</v>
      </c>
      <c r="G418" s="285">
        <v>0</v>
      </c>
      <c r="H418" s="342">
        <v>7220976</v>
      </c>
    </row>
    <row r="419" spans="1:8">
      <c r="A419" s="341" t="s">
        <v>741</v>
      </c>
      <c r="B419" s="336" t="s">
        <v>270</v>
      </c>
      <c r="C419" s="285">
        <v>97886110</v>
      </c>
      <c r="D419" s="285">
        <v>20699704</v>
      </c>
      <c r="E419" s="285">
        <v>0</v>
      </c>
      <c r="F419" s="285">
        <v>118585814</v>
      </c>
      <c r="G419" s="285">
        <v>0</v>
      </c>
      <c r="H419" s="342">
        <v>118585814</v>
      </c>
    </row>
    <row r="420" spans="1:8">
      <c r="A420" s="339" t="s">
        <v>742</v>
      </c>
      <c r="B420" s="337" t="s">
        <v>312</v>
      </c>
      <c r="C420" s="286">
        <v>14121562</v>
      </c>
      <c r="D420" s="286">
        <v>2017366</v>
      </c>
      <c r="E420" s="286">
        <v>0</v>
      </c>
      <c r="F420" s="286">
        <v>16138928</v>
      </c>
      <c r="G420" s="286">
        <v>0</v>
      </c>
      <c r="H420" s="340">
        <v>16138928</v>
      </c>
    </row>
    <row r="421" spans="1:8">
      <c r="A421" s="341" t="s">
        <v>743</v>
      </c>
      <c r="B421" s="336" t="s">
        <v>297</v>
      </c>
      <c r="C421" s="285">
        <v>14121562</v>
      </c>
      <c r="D421" s="285">
        <v>2017366</v>
      </c>
      <c r="E421" s="285">
        <v>0</v>
      </c>
      <c r="F421" s="285">
        <v>16138928</v>
      </c>
      <c r="G421" s="285">
        <v>0</v>
      </c>
      <c r="H421" s="342">
        <v>16138928</v>
      </c>
    </row>
    <row r="422" spans="1:8">
      <c r="A422" s="343" t="s">
        <v>196</v>
      </c>
      <c r="B422" s="287" t="s">
        <v>197</v>
      </c>
      <c r="C422" s="288">
        <v>86418156</v>
      </c>
      <c r="D422" s="288">
        <v>0</v>
      </c>
      <c r="E422" s="288">
        <v>0</v>
      </c>
      <c r="F422" s="288">
        <v>86418156</v>
      </c>
      <c r="G422" s="288">
        <v>0</v>
      </c>
      <c r="H422" s="344">
        <v>86418156</v>
      </c>
    </row>
    <row r="423" spans="1:8">
      <c r="A423" s="339" t="s">
        <v>744</v>
      </c>
      <c r="B423" s="337" t="s">
        <v>353</v>
      </c>
      <c r="C423" s="286">
        <v>86418156</v>
      </c>
      <c r="D423" s="286">
        <v>0</v>
      </c>
      <c r="E423" s="286">
        <v>0</v>
      </c>
      <c r="F423" s="286">
        <v>86418156</v>
      </c>
      <c r="G423" s="286">
        <v>0</v>
      </c>
      <c r="H423" s="340">
        <v>86418156</v>
      </c>
    </row>
    <row r="424" spans="1:8">
      <c r="A424" s="341" t="s">
        <v>745</v>
      </c>
      <c r="B424" s="336" t="s">
        <v>353</v>
      </c>
      <c r="C424" s="285">
        <v>86418156</v>
      </c>
      <c r="D424" s="285">
        <v>0</v>
      </c>
      <c r="E424" s="285">
        <v>0</v>
      </c>
      <c r="F424" s="285">
        <v>86418156</v>
      </c>
      <c r="G424" s="285">
        <v>0</v>
      </c>
      <c r="H424" s="342">
        <v>86418156</v>
      </c>
    </row>
    <row r="425" spans="1:8">
      <c r="A425" s="343" t="s">
        <v>198</v>
      </c>
      <c r="B425" s="287" t="s">
        <v>199</v>
      </c>
      <c r="C425" s="288">
        <v>245404582</v>
      </c>
      <c r="D425" s="288">
        <v>0</v>
      </c>
      <c r="E425" s="288">
        <v>0</v>
      </c>
      <c r="F425" s="288">
        <v>245404582</v>
      </c>
      <c r="G425" s="288">
        <v>0</v>
      </c>
      <c r="H425" s="344">
        <v>245404582</v>
      </c>
    </row>
    <row r="426" spans="1:8">
      <c r="A426" s="339" t="s">
        <v>746</v>
      </c>
      <c r="B426" s="337" t="s">
        <v>565</v>
      </c>
      <c r="C426" s="286">
        <v>245404582</v>
      </c>
      <c r="D426" s="286">
        <v>0</v>
      </c>
      <c r="E426" s="286">
        <v>0</v>
      </c>
      <c r="F426" s="286">
        <v>245404582</v>
      </c>
      <c r="G426" s="286">
        <v>0</v>
      </c>
      <c r="H426" s="340">
        <v>245404582</v>
      </c>
    </row>
    <row r="427" spans="1:8">
      <c r="A427" s="341" t="s">
        <v>747</v>
      </c>
      <c r="B427" s="336" t="s">
        <v>565</v>
      </c>
      <c r="C427" s="285">
        <v>245404582</v>
      </c>
      <c r="D427" s="285">
        <v>0</v>
      </c>
      <c r="E427" s="285">
        <v>0</v>
      </c>
      <c r="F427" s="285">
        <v>245404582</v>
      </c>
      <c r="G427" s="285">
        <v>0</v>
      </c>
      <c r="H427" s="342">
        <v>245404582</v>
      </c>
    </row>
    <row r="428" spans="1:8">
      <c r="A428" s="345" t="s">
        <v>200</v>
      </c>
      <c r="B428" s="289" t="s">
        <v>202</v>
      </c>
      <c r="C428" s="290">
        <v>6740261</v>
      </c>
      <c r="D428" s="290">
        <v>15104743</v>
      </c>
      <c r="E428" s="290">
        <v>0</v>
      </c>
      <c r="F428" s="290">
        <v>21845004</v>
      </c>
      <c r="G428" s="290">
        <v>0</v>
      </c>
      <c r="H428" s="346">
        <v>21845004</v>
      </c>
    </row>
    <row r="429" spans="1:8">
      <c r="A429" s="343" t="s">
        <v>201</v>
      </c>
      <c r="B429" s="287" t="s">
        <v>167</v>
      </c>
      <c r="C429" s="288">
        <v>6193000</v>
      </c>
      <c r="D429" s="288">
        <v>15104743</v>
      </c>
      <c r="E429" s="288">
        <v>0</v>
      </c>
      <c r="F429" s="288">
        <v>21297743</v>
      </c>
      <c r="G429" s="288">
        <v>0</v>
      </c>
      <c r="H429" s="344">
        <v>21297743</v>
      </c>
    </row>
    <row r="430" spans="1:8">
      <c r="A430" s="339" t="s">
        <v>814</v>
      </c>
      <c r="B430" s="337" t="s">
        <v>815</v>
      </c>
      <c r="C430" s="286">
        <v>6193000</v>
      </c>
      <c r="D430" s="286">
        <v>15104743</v>
      </c>
      <c r="E430" s="286">
        <v>0</v>
      </c>
      <c r="F430" s="286">
        <v>21297743</v>
      </c>
      <c r="G430" s="286">
        <v>0</v>
      </c>
      <c r="H430" s="340">
        <v>21297743</v>
      </c>
    </row>
    <row r="431" spans="1:8">
      <c r="A431" s="341" t="s">
        <v>816</v>
      </c>
      <c r="B431" s="336" t="s">
        <v>645</v>
      </c>
      <c r="C431" s="285">
        <v>6193000</v>
      </c>
      <c r="D431" s="285">
        <v>15104743</v>
      </c>
      <c r="E431" s="285">
        <v>0</v>
      </c>
      <c r="F431" s="285">
        <v>21297743</v>
      </c>
      <c r="G431" s="285">
        <v>0</v>
      </c>
      <c r="H431" s="342">
        <v>21297743</v>
      </c>
    </row>
    <row r="432" spans="1:8">
      <c r="A432" s="343" t="s">
        <v>203</v>
      </c>
      <c r="B432" s="287" t="s">
        <v>204</v>
      </c>
      <c r="C432" s="288">
        <v>816</v>
      </c>
      <c r="D432" s="288">
        <v>0</v>
      </c>
      <c r="E432" s="288">
        <v>0</v>
      </c>
      <c r="F432" s="288">
        <v>816</v>
      </c>
      <c r="G432" s="288">
        <v>0</v>
      </c>
      <c r="H432" s="344">
        <v>816</v>
      </c>
    </row>
    <row r="433" spans="1:8">
      <c r="A433" s="339" t="s">
        <v>748</v>
      </c>
      <c r="B433" s="337" t="s">
        <v>749</v>
      </c>
      <c r="C433" s="286">
        <v>816</v>
      </c>
      <c r="D433" s="286">
        <v>0</v>
      </c>
      <c r="E433" s="286">
        <v>0</v>
      </c>
      <c r="F433" s="286">
        <v>816</v>
      </c>
      <c r="G433" s="286">
        <v>0</v>
      </c>
      <c r="H433" s="340">
        <v>816</v>
      </c>
    </row>
    <row r="434" spans="1:8">
      <c r="A434" s="341" t="s">
        <v>750</v>
      </c>
      <c r="B434" s="336" t="s">
        <v>641</v>
      </c>
      <c r="C434" s="285">
        <v>816</v>
      </c>
      <c r="D434" s="285">
        <v>0</v>
      </c>
      <c r="E434" s="285">
        <v>0</v>
      </c>
      <c r="F434" s="285">
        <v>816</v>
      </c>
      <c r="G434" s="285">
        <v>0</v>
      </c>
      <c r="H434" s="342">
        <v>816</v>
      </c>
    </row>
    <row r="435" spans="1:8">
      <c r="A435" s="343" t="s">
        <v>205</v>
      </c>
      <c r="B435" s="287" t="s">
        <v>751</v>
      </c>
      <c r="C435" s="288">
        <v>546445</v>
      </c>
      <c r="D435" s="288">
        <v>0</v>
      </c>
      <c r="E435" s="288">
        <v>0</v>
      </c>
      <c r="F435" s="288">
        <v>546445</v>
      </c>
      <c r="G435" s="288">
        <v>0</v>
      </c>
      <c r="H435" s="344">
        <v>546445</v>
      </c>
    </row>
    <row r="436" spans="1:8">
      <c r="A436" s="339" t="s">
        <v>752</v>
      </c>
      <c r="B436" s="337" t="s">
        <v>244</v>
      </c>
      <c r="C436" s="286">
        <v>546445</v>
      </c>
      <c r="D436" s="286">
        <v>0</v>
      </c>
      <c r="E436" s="286">
        <v>0</v>
      </c>
      <c r="F436" s="286">
        <v>546445</v>
      </c>
      <c r="G436" s="286">
        <v>0</v>
      </c>
      <c r="H436" s="340">
        <v>546445</v>
      </c>
    </row>
    <row r="437" spans="1:8">
      <c r="A437" s="341" t="s">
        <v>753</v>
      </c>
      <c r="B437" s="336" t="s">
        <v>244</v>
      </c>
      <c r="C437" s="285">
        <v>546445</v>
      </c>
      <c r="D437" s="285">
        <v>0</v>
      </c>
      <c r="E437" s="285">
        <v>0</v>
      </c>
      <c r="F437" s="285">
        <v>546445</v>
      </c>
      <c r="G437" s="285">
        <v>0</v>
      </c>
      <c r="H437" s="342">
        <v>546445</v>
      </c>
    </row>
    <row r="438" spans="1:8">
      <c r="A438" s="247" t="s">
        <v>106</v>
      </c>
      <c r="B438" s="248" t="s">
        <v>107</v>
      </c>
      <c r="C438" s="249">
        <v>0</v>
      </c>
      <c r="D438" s="249">
        <v>32307915</v>
      </c>
      <c r="E438" s="249">
        <v>32307915</v>
      </c>
      <c r="F438" s="249">
        <v>0</v>
      </c>
      <c r="G438" s="249">
        <v>0</v>
      </c>
      <c r="H438" s="250">
        <v>0</v>
      </c>
    </row>
    <row r="439" spans="1:8">
      <c r="A439" s="345" t="s">
        <v>110</v>
      </c>
      <c r="B439" s="289" t="s">
        <v>111</v>
      </c>
      <c r="C439" s="290">
        <v>347088385</v>
      </c>
      <c r="D439" s="290">
        <v>0</v>
      </c>
      <c r="E439" s="290">
        <v>0</v>
      </c>
      <c r="F439" s="290">
        <v>347088385</v>
      </c>
      <c r="G439" s="290">
        <v>0</v>
      </c>
      <c r="H439" s="346">
        <v>347088385</v>
      </c>
    </row>
    <row r="440" spans="1:8">
      <c r="A440" s="343" t="s">
        <v>114</v>
      </c>
      <c r="B440" s="287" t="s">
        <v>115</v>
      </c>
      <c r="C440" s="288">
        <v>347088385</v>
      </c>
      <c r="D440" s="288">
        <v>0</v>
      </c>
      <c r="E440" s="288">
        <v>0</v>
      </c>
      <c r="F440" s="288">
        <v>347088385</v>
      </c>
      <c r="G440" s="288">
        <v>0</v>
      </c>
      <c r="H440" s="344">
        <v>347088385</v>
      </c>
    </row>
    <row r="441" spans="1:8">
      <c r="A441" s="339" t="s">
        <v>754</v>
      </c>
      <c r="B441" s="337" t="s">
        <v>755</v>
      </c>
      <c r="C441" s="286">
        <v>347088385</v>
      </c>
      <c r="D441" s="286">
        <v>0</v>
      </c>
      <c r="E441" s="286">
        <v>0</v>
      </c>
      <c r="F441" s="286">
        <v>347088385</v>
      </c>
      <c r="G441" s="286">
        <v>0</v>
      </c>
      <c r="H441" s="340">
        <v>347088385</v>
      </c>
    </row>
    <row r="442" spans="1:8">
      <c r="A442" s="341" t="s">
        <v>756</v>
      </c>
      <c r="B442" s="336" t="s">
        <v>755</v>
      </c>
      <c r="C442" s="285">
        <v>347088385</v>
      </c>
      <c r="D442" s="285">
        <v>0</v>
      </c>
      <c r="E442" s="285">
        <v>0</v>
      </c>
      <c r="F442" s="285">
        <v>347088385</v>
      </c>
      <c r="G442" s="285">
        <v>0</v>
      </c>
      <c r="H442" s="342">
        <v>347088385</v>
      </c>
    </row>
    <row r="443" spans="1:8">
      <c r="A443" s="339" t="s">
        <v>757</v>
      </c>
      <c r="B443" s="337" t="s">
        <v>758</v>
      </c>
      <c r="C443" s="286">
        <v>0</v>
      </c>
      <c r="D443" s="286">
        <v>0</v>
      </c>
      <c r="E443" s="286">
        <v>0</v>
      </c>
      <c r="F443" s="286">
        <v>0</v>
      </c>
      <c r="G443" s="286">
        <v>0</v>
      </c>
      <c r="H443" s="340">
        <v>0</v>
      </c>
    </row>
    <row r="444" spans="1:8">
      <c r="A444" s="341" t="s">
        <v>759</v>
      </c>
      <c r="B444" s="336" t="s">
        <v>758</v>
      </c>
      <c r="C444" s="285">
        <v>0</v>
      </c>
      <c r="D444" s="285">
        <v>0</v>
      </c>
      <c r="E444" s="285">
        <v>0</v>
      </c>
      <c r="F444" s="285">
        <v>0</v>
      </c>
      <c r="G444" s="285">
        <v>0</v>
      </c>
      <c r="H444" s="342">
        <v>0</v>
      </c>
    </row>
    <row r="445" spans="1:8">
      <c r="A445" s="345" t="s">
        <v>118</v>
      </c>
      <c r="B445" s="289" t="s">
        <v>119</v>
      </c>
      <c r="C445" s="290">
        <v>702008995.89999998</v>
      </c>
      <c r="D445" s="290">
        <v>31932684</v>
      </c>
      <c r="E445" s="290">
        <v>375231</v>
      </c>
      <c r="F445" s="290">
        <v>733566448.89999998</v>
      </c>
      <c r="G445" s="290">
        <v>0</v>
      </c>
      <c r="H445" s="346">
        <v>733566448.89999998</v>
      </c>
    </row>
    <row r="446" spans="1:8">
      <c r="A446" s="343" t="s">
        <v>122</v>
      </c>
      <c r="B446" s="287" t="s">
        <v>123</v>
      </c>
      <c r="C446" s="288">
        <v>35025440</v>
      </c>
      <c r="D446" s="288">
        <v>0</v>
      </c>
      <c r="E446" s="288">
        <v>0</v>
      </c>
      <c r="F446" s="288">
        <v>35025440</v>
      </c>
      <c r="G446" s="288">
        <v>0</v>
      </c>
      <c r="H446" s="344">
        <v>35025440</v>
      </c>
    </row>
    <row r="447" spans="1:8">
      <c r="A447" s="339" t="s">
        <v>760</v>
      </c>
      <c r="B447" s="337" t="s">
        <v>598</v>
      </c>
      <c r="C447" s="286">
        <v>35025440</v>
      </c>
      <c r="D447" s="286">
        <v>0</v>
      </c>
      <c r="E447" s="286">
        <v>0</v>
      </c>
      <c r="F447" s="286">
        <v>35025440</v>
      </c>
      <c r="G447" s="286">
        <v>0</v>
      </c>
      <c r="H447" s="340">
        <v>35025440</v>
      </c>
    </row>
    <row r="448" spans="1:8">
      <c r="A448" s="341" t="s">
        <v>761</v>
      </c>
      <c r="B448" s="336" t="s">
        <v>598</v>
      </c>
      <c r="C448" s="285">
        <v>35025440</v>
      </c>
      <c r="D448" s="285">
        <v>0</v>
      </c>
      <c r="E448" s="285">
        <v>0</v>
      </c>
      <c r="F448" s="285">
        <v>35025440</v>
      </c>
      <c r="G448" s="285">
        <v>0</v>
      </c>
      <c r="H448" s="342">
        <v>35025440</v>
      </c>
    </row>
    <row r="449" spans="1:8">
      <c r="A449" s="343" t="s">
        <v>126</v>
      </c>
      <c r="B449" s="287" t="s">
        <v>127</v>
      </c>
      <c r="C449" s="288">
        <v>666983555.89999998</v>
      </c>
      <c r="D449" s="288">
        <v>31932684</v>
      </c>
      <c r="E449" s="288">
        <v>375231</v>
      </c>
      <c r="F449" s="288">
        <v>698541008.89999998</v>
      </c>
      <c r="G449" s="288">
        <v>0</v>
      </c>
      <c r="H449" s="344">
        <v>698541008.89999998</v>
      </c>
    </row>
    <row r="450" spans="1:8">
      <c r="A450" s="339" t="s">
        <v>762</v>
      </c>
      <c r="B450" s="337" t="s">
        <v>763</v>
      </c>
      <c r="C450" s="286">
        <v>666983555.89999998</v>
      </c>
      <c r="D450" s="286">
        <v>31932684</v>
      </c>
      <c r="E450" s="286">
        <v>375231</v>
      </c>
      <c r="F450" s="286">
        <v>698541008.89999998</v>
      </c>
      <c r="G450" s="286">
        <v>0</v>
      </c>
      <c r="H450" s="340">
        <v>698541008.89999998</v>
      </c>
    </row>
    <row r="451" spans="1:8">
      <c r="A451" s="341" t="s">
        <v>764</v>
      </c>
      <c r="B451" s="336" t="s">
        <v>763</v>
      </c>
      <c r="C451" s="285">
        <v>666983555.89999998</v>
      </c>
      <c r="D451" s="285">
        <v>31932684</v>
      </c>
      <c r="E451" s="285">
        <v>375231</v>
      </c>
      <c r="F451" s="285">
        <v>698541008.89999998</v>
      </c>
      <c r="G451" s="285">
        <v>0</v>
      </c>
      <c r="H451" s="342">
        <v>698541008.89999998</v>
      </c>
    </row>
    <row r="452" spans="1:8">
      <c r="A452" s="345" t="s">
        <v>130</v>
      </c>
      <c r="B452" s="289" t="s">
        <v>131</v>
      </c>
      <c r="C452" s="290">
        <v>-1049097380.9</v>
      </c>
      <c r="D452" s="290">
        <v>375231</v>
      </c>
      <c r="E452" s="290">
        <v>31932684</v>
      </c>
      <c r="F452" s="290">
        <v>-1080654833.9000001</v>
      </c>
      <c r="G452" s="290">
        <v>0</v>
      </c>
      <c r="H452" s="346">
        <v>-1080654833.9000001</v>
      </c>
    </row>
    <row r="453" spans="1:8">
      <c r="A453" s="343" t="s">
        <v>134</v>
      </c>
      <c r="B453" s="287" t="s">
        <v>765</v>
      </c>
      <c r="C453" s="288">
        <v>-347088385</v>
      </c>
      <c r="D453" s="288">
        <v>0</v>
      </c>
      <c r="E453" s="288">
        <v>0</v>
      </c>
      <c r="F453" s="288">
        <v>-347088385</v>
      </c>
      <c r="G453" s="288">
        <v>0</v>
      </c>
      <c r="H453" s="344">
        <v>-347088385</v>
      </c>
    </row>
    <row r="454" spans="1:8">
      <c r="A454" s="339" t="s">
        <v>766</v>
      </c>
      <c r="B454" s="337" t="s">
        <v>767</v>
      </c>
      <c r="C454" s="286">
        <v>-347088385</v>
      </c>
      <c r="D454" s="286">
        <v>0</v>
      </c>
      <c r="E454" s="286">
        <v>0</v>
      </c>
      <c r="F454" s="286">
        <v>-347088385</v>
      </c>
      <c r="G454" s="286">
        <v>0</v>
      </c>
      <c r="H454" s="340">
        <v>-347088385</v>
      </c>
    </row>
    <row r="455" spans="1:8">
      <c r="A455" s="341" t="s">
        <v>768</v>
      </c>
      <c r="B455" s="336" t="s">
        <v>767</v>
      </c>
      <c r="C455" s="285">
        <v>-347088385</v>
      </c>
      <c r="D455" s="285">
        <v>0</v>
      </c>
      <c r="E455" s="285">
        <v>0</v>
      </c>
      <c r="F455" s="285">
        <v>-347088385</v>
      </c>
      <c r="G455" s="285">
        <v>0</v>
      </c>
      <c r="H455" s="342">
        <v>-347088385</v>
      </c>
    </row>
    <row r="456" spans="1:8">
      <c r="A456" s="343" t="s">
        <v>138</v>
      </c>
      <c r="B456" s="287" t="s">
        <v>139</v>
      </c>
      <c r="C456" s="288">
        <v>-702008995.89999998</v>
      </c>
      <c r="D456" s="288">
        <v>375231</v>
      </c>
      <c r="E456" s="288">
        <v>31932684</v>
      </c>
      <c r="F456" s="288">
        <v>-733566448.89999998</v>
      </c>
      <c r="G456" s="288">
        <v>0</v>
      </c>
      <c r="H456" s="344">
        <v>-733566448.89999998</v>
      </c>
    </row>
    <row r="457" spans="1:8">
      <c r="A457" s="339" t="s">
        <v>769</v>
      </c>
      <c r="B457" s="337" t="s">
        <v>770</v>
      </c>
      <c r="C457" s="286">
        <v>-35025440</v>
      </c>
      <c r="D457" s="286">
        <v>0</v>
      </c>
      <c r="E457" s="286">
        <v>0</v>
      </c>
      <c r="F457" s="286">
        <v>-35025440</v>
      </c>
      <c r="G457" s="286">
        <v>0</v>
      </c>
      <c r="H457" s="340">
        <v>-35025440</v>
      </c>
    </row>
    <row r="458" spans="1:8">
      <c r="A458" s="341" t="s">
        <v>771</v>
      </c>
      <c r="B458" s="336" t="s">
        <v>770</v>
      </c>
      <c r="C458" s="285">
        <v>-35025440</v>
      </c>
      <c r="D458" s="285">
        <v>0</v>
      </c>
      <c r="E458" s="285">
        <v>0</v>
      </c>
      <c r="F458" s="285">
        <v>-35025440</v>
      </c>
      <c r="G458" s="285">
        <v>0</v>
      </c>
      <c r="H458" s="342">
        <v>-35025440</v>
      </c>
    </row>
    <row r="459" spans="1:8">
      <c r="A459" s="339" t="s">
        <v>772</v>
      </c>
      <c r="B459" s="337" t="s">
        <v>773</v>
      </c>
      <c r="C459" s="286">
        <v>-666983555.89999998</v>
      </c>
      <c r="D459" s="286">
        <v>375231</v>
      </c>
      <c r="E459" s="286">
        <v>31932684</v>
      </c>
      <c r="F459" s="286">
        <v>-698541008.89999998</v>
      </c>
      <c r="G459" s="286">
        <v>0</v>
      </c>
      <c r="H459" s="340">
        <v>-698541008.89999998</v>
      </c>
    </row>
    <row r="460" spans="1:8">
      <c r="A460" s="341" t="s">
        <v>774</v>
      </c>
      <c r="B460" s="336" t="s">
        <v>763</v>
      </c>
      <c r="C460" s="285">
        <v>-666983555.89999998</v>
      </c>
      <c r="D460" s="285">
        <v>375231</v>
      </c>
      <c r="E460" s="285">
        <v>31932684</v>
      </c>
      <c r="F460" s="285">
        <v>-698541008.89999998</v>
      </c>
      <c r="G460" s="285">
        <v>0</v>
      </c>
      <c r="H460" s="342">
        <v>-698541008.89999998</v>
      </c>
    </row>
    <row r="461" spans="1:8">
      <c r="A461" s="247" t="s">
        <v>108</v>
      </c>
      <c r="B461" s="248" t="s">
        <v>109</v>
      </c>
      <c r="C461" s="249">
        <v>0</v>
      </c>
      <c r="D461" s="249">
        <v>0</v>
      </c>
      <c r="E461" s="249">
        <v>0</v>
      </c>
      <c r="F461" s="249">
        <v>0</v>
      </c>
      <c r="G461" s="249">
        <v>0</v>
      </c>
      <c r="H461" s="250">
        <v>0</v>
      </c>
    </row>
    <row r="462" spans="1:8">
      <c r="A462" s="345" t="s">
        <v>112</v>
      </c>
      <c r="B462" s="289" t="s">
        <v>113</v>
      </c>
      <c r="C462" s="290">
        <v>544807110281.84998</v>
      </c>
      <c r="D462" s="290">
        <v>0</v>
      </c>
      <c r="E462" s="290">
        <v>0</v>
      </c>
      <c r="F462" s="290">
        <v>544807110281.84998</v>
      </c>
      <c r="G462" s="290">
        <v>0</v>
      </c>
      <c r="H462" s="346">
        <v>544807110281.84998</v>
      </c>
    </row>
    <row r="463" spans="1:8" ht="25.5">
      <c r="A463" s="343" t="s">
        <v>116</v>
      </c>
      <c r="B463" s="287" t="s">
        <v>117</v>
      </c>
      <c r="C463" s="288">
        <v>544796773326</v>
      </c>
      <c r="D463" s="288">
        <v>0</v>
      </c>
      <c r="E463" s="288">
        <v>0</v>
      </c>
      <c r="F463" s="288">
        <v>544796773326</v>
      </c>
      <c r="G463" s="288">
        <v>0</v>
      </c>
      <c r="H463" s="344">
        <v>544796773326</v>
      </c>
    </row>
    <row r="464" spans="1:8">
      <c r="A464" s="339" t="s">
        <v>775</v>
      </c>
      <c r="B464" s="337" t="s">
        <v>776</v>
      </c>
      <c r="C464" s="286">
        <v>544796773326</v>
      </c>
      <c r="D464" s="286">
        <v>0</v>
      </c>
      <c r="E464" s="286">
        <v>0</v>
      </c>
      <c r="F464" s="286">
        <v>544796773326</v>
      </c>
      <c r="G464" s="286">
        <v>0</v>
      </c>
      <c r="H464" s="340">
        <v>544796773326</v>
      </c>
    </row>
    <row r="465" spans="1:8">
      <c r="A465" s="341" t="s">
        <v>777</v>
      </c>
      <c r="B465" s="336" t="s">
        <v>776</v>
      </c>
      <c r="C465" s="285">
        <v>544796773326</v>
      </c>
      <c r="D465" s="285">
        <v>0</v>
      </c>
      <c r="E465" s="285">
        <v>0</v>
      </c>
      <c r="F465" s="285">
        <v>544796773326</v>
      </c>
      <c r="G465" s="285">
        <v>0</v>
      </c>
      <c r="H465" s="342">
        <v>544796773326</v>
      </c>
    </row>
    <row r="466" spans="1:8">
      <c r="A466" s="343" t="s">
        <v>120</v>
      </c>
      <c r="B466" s="287" t="s">
        <v>121</v>
      </c>
      <c r="C466" s="288">
        <v>10336955.85</v>
      </c>
      <c r="D466" s="288">
        <v>0</v>
      </c>
      <c r="E466" s="288">
        <v>0</v>
      </c>
      <c r="F466" s="288">
        <v>10336955.85</v>
      </c>
      <c r="G466" s="288">
        <v>0</v>
      </c>
      <c r="H466" s="344">
        <v>10336955.85</v>
      </c>
    </row>
    <row r="467" spans="1:8">
      <c r="A467" s="339" t="s">
        <v>778</v>
      </c>
      <c r="B467" s="337" t="s">
        <v>779</v>
      </c>
      <c r="C467" s="286">
        <v>10336955.85</v>
      </c>
      <c r="D467" s="286">
        <v>0</v>
      </c>
      <c r="E467" s="286">
        <v>0</v>
      </c>
      <c r="F467" s="286">
        <v>10336955.85</v>
      </c>
      <c r="G467" s="286">
        <v>0</v>
      </c>
      <c r="H467" s="340">
        <v>10336955.85</v>
      </c>
    </row>
    <row r="468" spans="1:8">
      <c r="A468" s="341" t="s">
        <v>780</v>
      </c>
      <c r="B468" s="336" t="s">
        <v>779</v>
      </c>
      <c r="C468" s="285">
        <v>10336955.85</v>
      </c>
      <c r="D468" s="285">
        <v>0</v>
      </c>
      <c r="E468" s="285">
        <v>0</v>
      </c>
      <c r="F468" s="285">
        <v>10336955.85</v>
      </c>
      <c r="G468" s="285">
        <v>0</v>
      </c>
      <c r="H468" s="342">
        <v>10336955.85</v>
      </c>
    </row>
    <row r="469" spans="1:8">
      <c r="A469" s="345" t="s">
        <v>124</v>
      </c>
      <c r="B469" s="289" t="s">
        <v>125</v>
      </c>
      <c r="C469" s="290">
        <v>1338186070.3699999</v>
      </c>
      <c r="D469" s="290">
        <v>0</v>
      </c>
      <c r="E469" s="290">
        <v>0</v>
      </c>
      <c r="F469" s="290">
        <v>1338186070.3699999</v>
      </c>
      <c r="G469" s="290">
        <v>0</v>
      </c>
      <c r="H469" s="346">
        <v>1338186070.3699999</v>
      </c>
    </row>
    <row r="470" spans="1:8">
      <c r="A470" s="343" t="s">
        <v>128</v>
      </c>
      <c r="B470" s="287" t="s">
        <v>129</v>
      </c>
      <c r="C470" s="288">
        <v>1338186070.3699999</v>
      </c>
      <c r="D470" s="288">
        <v>0</v>
      </c>
      <c r="E470" s="288">
        <v>0</v>
      </c>
      <c r="F470" s="288">
        <v>1338186070.3699999</v>
      </c>
      <c r="G470" s="288">
        <v>0</v>
      </c>
      <c r="H470" s="344">
        <v>1338186070.3699999</v>
      </c>
    </row>
    <row r="471" spans="1:8">
      <c r="A471" s="339" t="s">
        <v>781</v>
      </c>
      <c r="B471" s="337" t="s">
        <v>782</v>
      </c>
      <c r="C471" s="286">
        <v>1338186070.3699999</v>
      </c>
      <c r="D471" s="286">
        <v>0</v>
      </c>
      <c r="E471" s="286">
        <v>0</v>
      </c>
      <c r="F471" s="286">
        <v>1338186070.3699999</v>
      </c>
      <c r="G471" s="286">
        <v>0</v>
      </c>
      <c r="H471" s="340">
        <v>1338186070.3699999</v>
      </c>
    </row>
    <row r="472" spans="1:8">
      <c r="A472" s="341" t="s">
        <v>783</v>
      </c>
      <c r="B472" s="336" t="s">
        <v>782</v>
      </c>
      <c r="C472" s="285">
        <v>1338186070.3699999</v>
      </c>
      <c r="D472" s="285">
        <v>0</v>
      </c>
      <c r="E472" s="285">
        <v>0</v>
      </c>
      <c r="F472" s="285">
        <v>1338186070.3699999</v>
      </c>
      <c r="G472" s="285">
        <v>0</v>
      </c>
      <c r="H472" s="342">
        <v>1338186070.3699999</v>
      </c>
    </row>
    <row r="473" spans="1:8">
      <c r="A473" s="345" t="s">
        <v>132</v>
      </c>
      <c r="B473" s="289" t="s">
        <v>133</v>
      </c>
      <c r="C473" s="290">
        <v>-546145296352.21997</v>
      </c>
      <c r="D473" s="290">
        <v>0</v>
      </c>
      <c r="E473" s="290">
        <v>0</v>
      </c>
      <c r="F473" s="290">
        <v>-546145296352.21997</v>
      </c>
      <c r="G473" s="290">
        <v>0</v>
      </c>
      <c r="H473" s="346">
        <v>-546145296352.21997</v>
      </c>
    </row>
    <row r="474" spans="1:8">
      <c r="A474" s="343" t="s">
        <v>136</v>
      </c>
      <c r="B474" s="287" t="s">
        <v>137</v>
      </c>
      <c r="C474" s="288">
        <v>-544807110281.84998</v>
      </c>
      <c r="D474" s="288">
        <v>0</v>
      </c>
      <c r="E474" s="288">
        <v>0</v>
      </c>
      <c r="F474" s="288">
        <v>-544807110281.84998</v>
      </c>
      <c r="G474" s="288">
        <v>0</v>
      </c>
      <c r="H474" s="344">
        <v>-544807110281.84998</v>
      </c>
    </row>
    <row r="475" spans="1:8" ht="25.5">
      <c r="A475" s="339" t="s">
        <v>784</v>
      </c>
      <c r="B475" s="337" t="s">
        <v>785</v>
      </c>
      <c r="C475" s="286">
        <v>-544796773326</v>
      </c>
      <c r="D475" s="286">
        <v>0</v>
      </c>
      <c r="E475" s="286">
        <v>0</v>
      </c>
      <c r="F475" s="286">
        <v>-544796773326</v>
      </c>
      <c r="G475" s="286">
        <v>0</v>
      </c>
      <c r="H475" s="340">
        <v>-544796773326</v>
      </c>
    </row>
    <row r="476" spans="1:8" ht="25.5">
      <c r="A476" s="341" t="s">
        <v>786</v>
      </c>
      <c r="B476" s="336" t="s">
        <v>785</v>
      </c>
      <c r="C476" s="285">
        <v>-544796773326</v>
      </c>
      <c r="D476" s="285">
        <v>0</v>
      </c>
      <c r="E476" s="285">
        <v>0</v>
      </c>
      <c r="F476" s="285">
        <v>-544796773326</v>
      </c>
      <c r="G476" s="285">
        <v>0</v>
      </c>
      <c r="H476" s="342">
        <v>-544796773326</v>
      </c>
    </row>
    <row r="477" spans="1:8">
      <c r="A477" s="339" t="s">
        <v>787</v>
      </c>
      <c r="B477" s="337" t="s">
        <v>788</v>
      </c>
      <c r="C477" s="286">
        <v>-10336955.85</v>
      </c>
      <c r="D477" s="286">
        <v>0</v>
      </c>
      <c r="E477" s="286">
        <v>0</v>
      </c>
      <c r="F477" s="286">
        <v>-10336955.85</v>
      </c>
      <c r="G477" s="286">
        <v>0</v>
      </c>
      <c r="H477" s="340">
        <v>-10336955.85</v>
      </c>
    </row>
    <row r="478" spans="1:8">
      <c r="A478" s="341" t="s">
        <v>789</v>
      </c>
      <c r="B478" s="336" t="s">
        <v>788</v>
      </c>
      <c r="C478" s="285">
        <v>-10336955.85</v>
      </c>
      <c r="D478" s="285">
        <v>0</v>
      </c>
      <c r="E478" s="285">
        <v>0</v>
      </c>
      <c r="F478" s="285">
        <v>-10336955.85</v>
      </c>
      <c r="G478" s="285">
        <v>0</v>
      </c>
      <c r="H478" s="342">
        <v>-10336955.85</v>
      </c>
    </row>
    <row r="479" spans="1:8">
      <c r="A479" s="343" t="s">
        <v>140</v>
      </c>
      <c r="B479" s="287" t="s">
        <v>141</v>
      </c>
      <c r="C479" s="288">
        <v>-1338186070.3699999</v>
      </c>
      <c r="D479" s="288">
        <v>0</v>
      </c>
      <c r="E479" s="288">
        <v>0</v>
      </c>
      <c r="F479" s="288">
        <v>-1338186070.3699999</v>
      </c>
      <c r="G479" s="288">
        <v>0</v>
      </c>
      <c r="H479" s="344">
        <v>-1338186070.3699999</v>
      </c>
    </row>
    <row r="480" spans="1:8">
      <c r="A480" s="196" t="s">
        <v>790</v>
      </c>
      <c r="B480" s="197" t="s">
        <v>791</v>
      </c>
      <c r="C480" s="338">
        <v>-1338186070.3699999</v>
      </c>
      <c r="D480" s="338">
        <v>0</v>
      </c>
      <c r="E480" s="338">
        <v>0</v>
      </c>
      <c r="F480" s="338">
        <v>-1338186070.3699999</v>
      </c>
      <c r="G480" s="338">
        <v>0</v>
      </c>
      <c r="H480" s="347">
        <v>-1338186070.3699999</v>
      </c>
    </row>
    <row r="481" spans="1:8" ht="13.5" thickBot="1">
      <c r="A481" s="276" t="s">
        <v>792</v>
      </c>
      <c r="B481" s="277" t="s">
        <v>782</v>
      </c>
      <c r="C481" s="348">
        <v>-1338186070.3699999</v>
      </c>
      <c r="D481" s="348">
        <v>0</v>
      </c>
      <c r="E481" s="348">
        <v>0</v>
      </c>
      <c r="F481" s="348">
        <v>-1338186070.3699999</v>
      </c>
      <c r="G481" s="348">
        <v>0</v>
      </c>
      <c r="H481" s="349">
        <v>-1338186070.3699999</v>
      </c>
    </row>
  </sheetData>
  <autoFilter ref="A6:L481" xr:uid="{00000000-0001-0000-0300-000000000000}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AGOSTO 2022</vt:lpstr>
      <vt:lpstr>AGOSTO 2021</vt:lpstr>
      <vt:lpstr>'AGOSTO 2021'!Área_de_impresión</vt:lpstr>
      <vt:lpstr>'AGOSTO 2022'!Área_de_impresión</vt:lpstr>
      <vt:lpstr>'GCF-FOR09'!Área_de_impresión</vt:lpstr>
      <vt:lpstr>'GCF-FOR10'!Área_de_impresión</vt:lpstr>
      <vt:lpstr>'AGOSTO 2021'!Títulos_a_imprimir</vt:lpstr>
      <vt:lpstr>'AGOSTO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2022-09-28T21:50:08Z</cp:lastPrinted>
  <dcterms:created xsi:type="dcterms:W3CDTF">2018-07-09T21:17:34Z</dcterms:created>
  <dcterms:modified xsi:type="dcterms:W3CDTF">2022-09-28T21:50:50Z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