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\OneDrive - CRA\NATHALY CRA\2022\CONTABILIDAD 2022\05_MAYO 2022\"/>
    </mc:Choice>
  </mc:AlternateContent>
  <bookViews>
    <workbookView xWindow="-120" yWindow="-120" windowWidth="29040" windowHeight="15840" firstSheet="2" activeTab="2"/>
  </bookViews>
  <sheets>
    <sheet name="GCF-FOR09" sheetId="1" state="hidden" r:id="rId1"/>
    <sheet name="GCF-FOR10" sheetId="3" state="hidden" r:id="rId2"/>
    <sheet name="MAYO 2022" sheetId="5" r:id="rId3"/>
    <sheet name="MAYO 2021" sheetId="6" r:id="rId4"/>
  </sheets>
  <externalReferences>
    <externalReference r:id="rId5"/>
    <externalReference r:id="rId6"/>
    <externalReference r:id="rId7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'MAYO 2021'!$A$6:$L$475</definedName>
    <definedName name="_xlnm._FilterDatabase" localSheetId="2" hidden="1">'MAYO 2022'!$A$6:$Q$489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'GCF-FOR10'!$A$1:$I$63</definedName>
    <definedName name="_xlnm.Print_Area" localSheetId="3">'MAYO 2021'!$A$1:$H$328</definedName>
    <definedName name="_xlnm.Print_Area" localSheetId="2">'MAYO 2022'!$A$1:$F$6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[1]Listas!$A$17:$A$19</definedName>
    <definedName name="cheques" localSheetId="3">[1]Listas!$A$17:$A$19</definedName>
    <definedName name="cheques" localSheetId="2">[1]Listas!$A$17:$A$19</definedName>
    <definedName name="cheques">[1]Listas!$A$17:$A$19</definedName>
    <definedName name="DEV" localSheetId="1">#REF!</definedName>
    <definedName name="DEV" localSheetId="3">#REF!</definedName>
    <definedName name="DEV">#REF!</definedName>
    <definedName name="Div_otros" localSheetId="1">[2]Consolidado!#REF!</definedName>
    <definedName name="Div_otros" localSheetId="3">[2]Consolidado!#REF!</definedName>
    <definedName name="Div_otros">[2]Consolidado!#REF!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[2]Consolidado!#REF!</definedName>
    <definedName name="fuentes" localSheetId="3">[2]Consolidado!#REF!</definedName>
    <definedName name="fuentes">[2]Consolidado!#REF!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[2]Consolidado!#REF!</definedName>
    <definedName name="inv" localSheetId="3">[2]Consolidado!#REF!</definedName>
    <definedName name="inv">[2]Consolidado!#REF!</definedName>
    <definedName name="Inven213" localSheetId="1">#REF!</definedName>
    <definedName name="Inven213" localSheetId="3">#REF!</definedName>
    <definedName name="Inven213">#REF!</definedName>
    <definedName name="IVA" localSheetId="1">[2]Consolidado!#REF!</definedName>
    <definedName name="IVA" localSheetId="3">[2]Consolidado!#REF!</definedName>
    <definedName name="IVA">[2]Consolidado!#REF!</definedName>
    <definedName name="mkbkb" localSheetId="1">#REF!</definedName>
    <definedName name="mkbkb" localSheetId="3">#REF!</definedName>
    <definedName name="mkbkb">#REF!</definedName>
    <definedName name="Monedas" localSheetId="1">[1]Listas!$A$5:$A$13</definedName>
    <definedName name="Monedas" localSheetId="3">[1]Listas!$A$5:$A$13</definedName>
    <definedName name="Monedas" localSheetId="2">[1]Listas!$A$5:$A$13</definedName>
    <definedName name="Monedas">[1]Listas!$A$5:$A$13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[2]Consolidado!#REF!</definedName>
    <definedName name="SENSI" localSheetId="3">[2]Consolidado!#REF!</definedName>
    <definedName name="SENSI">[2]Consolidado!#REF!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[2]Consolidado!#REF!</definedName>
    <definedName name="tasa4" localSheetId="3">[2]Consolidado!#REF!</definedName>
    <definedName name="tasa4">[2]Consolidado!#REF!</definedName>
    <definedName name="TASA5" localSheetId="1">[2]Consolidado!#REF!</definedName>
    <definedName name="TASA5" localSheetId="3">[2]Consolidado!#REF!</definedName>
    <definedName name="TASA5">[2]Consolidado!#REF!</definedName>
    <definedName name="_xlnm.Print_Titles" localSheetId="3">'MAYO 2021'!$1:$6</definedName>
    <definedName name="_xlnm.Print_Titles" localSheetId="2">'MAYO 2022'!$1:$6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[3]BALANCE!$B$70</definedName>
    <definedName name="validacion" localSheetId="1">[1]Listas!$E$5:$E$6</definedName>
    <definedName name="validacion" localSheetId="3">[1]Listas!$E$5:$E$6</definedName>
    <definedName name="validacion" localSheetId="2">[1]Listas!$E$5:$E$6</definedName>
    <definedName name="validacion">[1]Listas!$E$5:$E$6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3" l="1"/>
  <c r="H32" i="3"/>
  <c r="J7" i="5" l="1"/>
  <c r="H43" i="3" l="1"/>
  <c r="H30" i="3"/>
  <c r="J7" i="6"/>
  <c r="I7" i="6"/>
  <c r="I7" i="5"/>
  <c r="J21" i="1"/>
  <c r="J18" i="1"/>
  <c r="D35" i="1"/>
  <c r="D34" i="1"/>
  <c r="H22" i="3"/>
  <c r="E22" i="3"/>
  <c r="H42" i="3"/>
  <c r="H38" i="3"/>
  <c r="H37" i="3"/>
  <c r="H36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31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40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L54" i="1"/>
  <c r="L55" i="1"/>
  <c r="L57" i="1"/>
  <c r="L59" i="1"/>
  <c r="L60" i="1"/>
  <c r="J42" i="1"/>
  <c r="J41" i="1"/>
  <c r="J34" i="1"/>
  <c r="J32" i="1"/>
  <c r="J31" i="1"/>
  <c r="J25" i="1"/>
  <c r="J23" i="1"/>
  <c r="J20" i="1"/>
  <c r="J19" i="1"/>
  <c r="J17" i="1"/>
  <c r="J60" i="1"/>
  <c r="J59" i="1"/>
  <c r="J57" i="1"/>
  <c r="J55" i="1"/>
  <c r="J54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4" i="1"/>
  <c r="F22" i="1"/>
  <c r="F21" i="1"/>
  <c r="F20" i="1"/>
  <c r="F18" i="1"/>
  <c r="F17" i="1"/>
  <c r="K7" i="6" l="1"/>
  <c r="K7" i="5"/>
  <c r="D21" i="1"/>
  <c r="L44" i="1"/>
  <c r="F60" i="1"/>
  <c r="F59" i="1"/>
  <c r="F57" i="1"/>
  <c r="F56" i="1"/>
  <c r="F54" i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<sst xmlns="http://schemas.openxmlformats.org/spreadsheetml/2006/main" count="2171" uniqueCount="830">
  <si>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</si>
  <si>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</si>
  <si>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</si>
  <si>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</si>
  <si>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</si>
  <si>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</si>
  <si>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</si>
  <si>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</si>
  <si>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</si>
  <si>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</si>
  <si>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</si>
  <si>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</si>
  <si>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</si>
  <si>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</si>
  <si>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</si>
  <si>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</si>
  <si>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</si>
  <si>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</si>
  <si>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</si>
  <si>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</si>
  <si>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</si>
  <si>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</si>
  <si>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</si>
  <si>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</si>
  <si>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</si>
  <si>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</si>
  <si>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</si>
  <si>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</si>
  <si>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</si>
  <si>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</si>
  <si>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</si>
  <si>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</si>
  <si>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</si>
  <si>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</si>
  <si>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</si>
  <si>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</si>
  <si>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</si>
  <si>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</si>
  <si>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</si>
  <si>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</si>
  <si>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</si>
  <si>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</si>
  <si>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</si>
  <si>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</si>
  <si>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</si>
  <si>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</si>
  <si>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</si>
  <si>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</si>
  <si>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</si>
  <si>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</si>
  <si>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</si>
  <si>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</si>
  <si>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</si>
  <si>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</si>
  <si>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</si>
  <si>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</si>
  <si>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</si>
  <si>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</si>
  <si>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</si>
  <si>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</si>
  <si>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</si>
  <si>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</si>
  <si>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</si>
  <si>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</si>
  <si>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</si>
  <si>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</si>
  <si>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</si>
  <si>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</si>
  <si>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</si>
  <si>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</si>
  <si>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</si>
  <si>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</si>
  <si>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</si>
  <si>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</si>
  <si>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</si>
  <si>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</si>
  <si>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</si>
  <si>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</si>
  <si>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</si>
  <si>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</si>
  <si>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</si>
  <si>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</si>
  <si>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</si>
  <si>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</si>
  <si>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</si>
  <si>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</si>
  <si>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</si>
  <si>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</si>
  <si>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</si>
  <si>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</si>
  <si>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</si>
  <si>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</si>
  <si>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</si>
  <si>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</si>
  <si>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</si>
  <si>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</si>
  <si>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</si>
  <si>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</si>
  <si>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</si>
  <si>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</si>
  <si>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</si>
  <si>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</si>
  <si>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</si>
  <si>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</si>
  <si>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</si>
  <si>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</si>
  <si>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</si>
  <si>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</si>
  <si>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</si>
  <si>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</si>
  <si>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</si>
  <si>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</si>
  <si>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</si>
  <si>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</si>
  <si>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</si>
  <si>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</si>
  <si>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</si>
  <si>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</si>
  <si>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</si>
  <si>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</si>
  <si>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</si>
  <si>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</si>
  <si>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</si>
  <si>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</si>
  <si>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</si>
  <si>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</si>
  <si>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</si>
  <si>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</si>
  <si>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</si>
  <si>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</si>
  <si>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</si>
  <si>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</si>
  <si>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</si>
  <si>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</si>
  <si>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</si>
  <si>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</si>
  <si>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</si>
  <si>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</si>
  <si>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</si>
  <si>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</si>
  <si>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</si>
  <si>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</si>
  <si>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</si>
  <si>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</si>
  <si>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</si>
  <si>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</si>
  <si>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</si>
  <si>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</si>
  <si>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</si>
  <si>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</si>
  <si>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</si>
  <si>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</si>
  <si>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</si>
  <si>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</si>
  <si>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</si>
  <si>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</si>
  <si>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</si>
  <si>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</si>
  <si>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</si>
  <si>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</si>
  <si>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</si>
  <si>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</si>
  <si>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</si>
  <si>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</si>
  <si>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</si>
  <si>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</si>
  <si>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</si>
  <si>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</si>
  <si>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</si>
  <si>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</si>
  <si>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</si>
  <si>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</si>
  <si>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</si>
  <si>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</si>
  <si>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</si>
  <si>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</si>
  <si>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</si>
  <si>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</si>
  <si>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</si>
  <si>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</si>
  <si>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</si>
  <si>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</si>
  <si>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</si>
  <si>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</si>
  <si>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</si>
  <si>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</si>
  <si>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</si>
  <si>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</si>
  <si>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</si>
  <si>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</si>
  <si>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</si>
  <si>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</si>
  <si>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</si>
  <si>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</si>
  <si>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</si>
  <si>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</si>
  <si>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</si>
  <si>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</si>
  <si>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</si>
  <si>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</si>
  <si>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</si>
  <si>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</si>
  <si>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</si>
  <si>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</si>
  <si>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</si>
  <si>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</si>
  <si>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</si>
  <si>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</si>
  <si>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</si>
  <si>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</si>
  <si>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</si>
  <si>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</si>
  <si>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</si>
  <si>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</si>
  <si>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</si>
  <si>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</si>
  <si>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</si>
  <si>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</si>
  <si>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</si>
  <si>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</si>
  <si>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</si>
  <si>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</si>
  <si>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</si>
  <si>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</si>
  <si>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</si>
  <si>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</si>
  <si>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</si>
  <si>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</si>
  <si>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</si>
  <si>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</si>
  <si>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</si>
  <si>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</si>
  <si>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</si>
  <si>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</si>
  <si>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</si>
  <si>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</si>
  <si>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</si>
  <si>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</si>
  <si>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</si>
  <si>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</si>
  <si>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</si>
  <si>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</si>
  <si>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</si>
  <si>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</si>
  <si>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</si>
  <si>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</si>
  <si>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</si>
  <si>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</si>
  <si>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</si>
  <si>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</si>
  <si>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</si>
  <si>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</si>
  <si>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</si>
  <si>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</si>
  <si>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</si>
  <si>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</si>
  <si>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</si>
  <si>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</si>
  <si>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</si>
  <si>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</si>
  <si>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</si>
  <si>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</si>
  <si>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</si>
  <si>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</si>
  <si>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</si>
  <si>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</si>
  <si>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</si>
  <si>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</si>
  <si>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</si>
  <si>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</si>
  <si>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</si>
  <si>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</si>
  <si>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</si>
  <si>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</si>
  <si>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</si>
  <si>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</si>
  <si>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</si>
  <si>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</si>
  <si>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</si>
  <si>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</si>
  <si>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</si>
  <si>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</si>
  <si>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</si>
  <si>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</si>
  <si>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</si>
  <si>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</si>
  <si>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</si>
  <si>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</si>
  <si>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</si>
  <si>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</si>
  <si>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</si>
  <si>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</si>
  <si>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</si>
  <si>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</si>
  <si>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</si>
  <si>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</si>
  <si>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</si>
  <si>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</si>
  <si>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</si>
  <si>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</si>
  <si>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</si>
  <si>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</si>
  <si>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</si>
  <si>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</si>
  <si>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</si>
  <si>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</si>
  <si>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</si>
  <si>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</si>
  <si>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</si>
  <si>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</si>
  <si>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</si>
  <si>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</si>
  <si>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</si>
  <si>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</si>
  <si>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</si>
  <si>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</si>
  <si>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</si>
  <si>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</si>
  <si>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</si>
  <si>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</si>
  <si>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</si>
  <si>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</si>
  <si>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</si>
  <si>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</si>
  <si>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</si>
  <si>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</si>
  <si>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</si>
  <si>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</si>
  <si>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</si>
  <si>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</si>
  <si>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</si>
  <si>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</si>
  <si>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</si>
  <si>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</si>
  <si>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</si>
  <si>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</si>
  <si>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</si>
  <si>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</si>
  <si>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</si>
  <si>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</si>
  <si>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</si>
  <si>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</si>
  <si>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</si>
  <si>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</si>
  <si>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</si>
  <si>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</si>
  <si>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</si>
  <si>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</si>
  <si>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</si>
  <si>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</si>
  <si>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</si>
  <si>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</si>
  <si>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</si>
  <si>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</si>
  <si>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</si>
  <si>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</si>
  <si>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</si>
  <si>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</si>
  <si>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</si>
  <si>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</si>
  <si>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</si>
  <si>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</si>
  <si>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</si>
  <si>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</si>
  <si>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</si>
  <si>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</si>
  <si>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</si>
  <si>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</si>
  <si>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</si>
  <si>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</si>
  <si>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</si>
  <si>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</si>
  <si>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</si>
  <si>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</si>
  <si>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</si>
  <si>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</si>
  <si>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</si>
  <si>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</si>
  <si>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</si>
  <si>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</si>
  <si>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</si>
  <si>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</si>
  <si>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</si>
  <si>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</si>
  <si>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</si>
  <si>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</si>
  <si>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</si>
  <si>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</si>
  <si>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</si>
  <si>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</si>
  <si>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</si>
  <si>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</si>
  <si>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</si>
  <si>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</si>
  <si>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</si>
  <si>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</si>
  <si>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</si>
  <si>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</si>
  <si>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</si>
  <si>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</si>
  <si>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</si>
  <si>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</si>
  <si>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</si>
  <si>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</si>
  <si>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</si>
  <si>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</si>
  <si>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</si>
  <si>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</si>
  <si>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</si>
  <si>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</si>
  <si>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</si>
  <si>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</si>
  <si>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</si>
  <si>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</si>
  <si>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</si>
  <si>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</si>
  <si>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</si>
  <si>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</si>
  <si>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</si>
  <si>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</si>
  <si>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</si>
  <si>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</si>
  <si>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</si>
  <si>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</si>
  <si>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</si>
  <si>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</si>
  <si>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</si>
  <si>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</si>
  <si>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</si>
  <si>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</si>
  <si>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</si>
  <si>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</si>
  <si>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</si>
  <si>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</si>
  <si>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</si>
  <si>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</si>
  <si>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</si>
  <si>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</si>
  <si>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</si>
  <si>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</si>
  <si>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</si>
  <si>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</si>
  <si>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</si>
  <si>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</si>
  <si>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</si>
  <si>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</si>
  <si>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</si>
  <si>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</si>
  <si>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</si>
  <si>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</si>
  <si>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</si>
  <si>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</si>
  <si>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</si>
  <si>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</si>
  <si>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</si>
  <si>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</si>
  <si>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</si>
  <si>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</si>
  <si>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</si>
  <si>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</si>
  <si>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</si>
  <si>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</si>
  <si>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</si>
  <si>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</si>
  <si>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</si>
  <si>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</si>
  <si>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</si>
  <si>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</si>
  <si>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</si>
  <si>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</si>
  <si>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</si>
  <si>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</si>
  <si>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</si>
  <si>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</si>
  <si>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</si>
  <si>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</si>
  <si>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</si>
  <si>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</si>
  <si>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</si>
  <si>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</si>
  <si>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</si>
  <si>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</si>
  <si>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</si>
  <si>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</si>
  <si>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</si>
  <si>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</si>
  <si>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</si>
  <si>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</si>
  <si>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</si>
  <si>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</si>
  <si>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</si>
  <si>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</si>
  <si>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</si>
  <si>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</si>
  <si>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</si>
  <si>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</si>
  <si>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</si>
  <si>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</si>
  <si>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</si>
  <si>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</si>
  <si>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</si>
  <si>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</si>
  <si>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</si>
  <si>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</si>
  <si>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</si>
  <si>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</si>
  <si>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</si>
  <si>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</si>
  <si>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</si>
  <si>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</si>
  <si>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</si>
  <si>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</si>
  <si>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</si>
  <si>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</si>
  <si>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</si>
  <si>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</si>
  <si>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</si>
  <si>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</si>
  <si>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</si>
  <si>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</si>
  <si>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</si>
  <si>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</si>
  <si>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</si>
  <si>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</si>
  <si>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</si>
  <si>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</si>
  <si>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</si>
  <si>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</si>
  <si>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</si>
  <si>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</si>
  <si>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</si>
  <si>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</si>
  <si>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</si>
  <si>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</si>
  <si>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</si>
  <si>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</si>
  <si>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</si>
  <si>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</si>
  <si>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</si>
  <si>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</si>
  <si>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</si>
  <si>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</si>
  <si>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</si>
  <si>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</si>
  <si>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</si>
  <si>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</si>
  <si>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</si>
  <si>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</si>
  <si>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</si>
  <si>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</si>
  <si>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</si>
  <si>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</si>
  <si>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</si>
  <si>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</si>
  <si>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</si>
  <si>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</si>
  <si>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</si>
  <si>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</si>
  <si>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</si>
  <si>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</si>
  <si>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</si>
  <si>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</si>
  <si>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</si>
  <si>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</si>
  <si>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</si>
  <si>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</si>
  <si>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</si>
  <si>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</si>
  <si>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</si>
  <si>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</si>
  <si>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</si>
  <si>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</si>
  <si>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</si>
  <si>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</si>
  <si>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</si>
  <si>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</si>
  <si>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</si>
  <si>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</si>
  <si>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</si>
  <si>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</si>
  <si>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</si>
  <si>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</si>
  <si>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</si>
  <si>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</si>
  <si>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</si>
  <si>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</si>
  <si>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</si>
  <si>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</si>
  <si>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</si>
  <si>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</si>
  <si>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</si>
  <si>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</si>
  <si>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</si>
  <si>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</si>
  <si>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</si>
  <si>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</si>
  <si>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</si>
  <si>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</si>
  <si>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</si>
  <si>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</si>
  <si>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</si>
  <si>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</si>
  <si>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</si>
  <si>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</si>
  <si>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</si>
  <si>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</si>
  <si>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</si>
  <si>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</si>
  <si>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</si>
  <si>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</si>
  <si>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</si>
  <si>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</si>
  <si>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</si>
  <si>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</si>
  <si>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</si>
  <si>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</si>
  <si>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</si>
  <si>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</si>
  <si>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</si>
  <si>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</si>
  <si>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</si>
  <si>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</si>
  <si>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</si>
  <si>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</si>
  <si>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</si>
  <si>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</si>
  <si>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</si>
  <si>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</si>
  <si>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</si>
  <si>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</si>
  <si>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</si>
  <si>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</si>
  <si>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</si>
  <si>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</si>
  <si>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</si>
  <si>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</si>
  <si>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</si>
  <si>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</si>
  <si>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</si>
  <si>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</si>
  <si>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</si>
  <si>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</si>
  <si>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</si>
  <si>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</si>
  <si>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</si>
  <si>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</si>
  <si>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</si>
  <si>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</si>
  <si>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</si>
  <si>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</si>
  <si>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</si>
  <si>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</si>
  <si>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</si>
  <si>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</si>
  <si>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</si>
  <si>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</si>
  <si>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</si>
  <si>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</si>
  <si>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</si>
  <si>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</si>
  <si>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</si>
  <si>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</si>
  <si>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</si>
  <si>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</si>
  <si>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</si>
  <si>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</si>
  <si>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</si>
  <si>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</si>
  <si>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</si>
  <si>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</si>
  <si>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</si>
  <si>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</si>
  <si>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</si>
  <si>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</si>
  <si>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</si>
  <si>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</si>
  <si>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</si>
  <si>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</si>
  <si>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</si>
  <si>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</si>
  <si>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</si>
  <si>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</si>
  <si>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</si>
  <si>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</si>
  <si>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</si>
  <si>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</si>
  <si>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</si>
  <si>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</si>
  <si>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</si>
  <si>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</si>
  <si>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</si>
  <si>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</si>
  <si>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</si>
  <si>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</si>
  <si>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</si>
  <si>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</si>
  <si>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</si>
  <si>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</si>
  <si>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</si>
  <si>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</si>
  <si>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</si>
  <si>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</si>
  <si>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</si>
  <si>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</si>
  <si>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</si>
  <si>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</si>
  <si>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</si>
  <si>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</si>
  <si>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</si>
  <si>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</si>
  <si>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</si>
  <si>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</si>
  <si>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</si>
  <si>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</si>
  <si>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</si>
  <si>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</si>
  <si>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</si>
  <si>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</si>
  <si>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</si>
  <si>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</si>
  <si>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</si>
  <si>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</si>
  <si>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</si>
  <si>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</si>
  <si>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</si>
  <si>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</si>
  <si>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</si>
  <si>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</si>
  <si>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</si>
  <si>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</si>
  <si>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</si>
  <si>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</si>
  <si>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</si>
  <si>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</si>
  <si>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</si>
  <si>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</si>
  <si>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</si>
  <si>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</si>
  <si>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</si>
  <si>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</si>
  <si>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</si>
  <si>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</si>
  <si>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</si>
  <si>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</si>
  <si>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</si>
  <si>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</si>
  <si>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</si>
  <si>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</si>
  <si>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</si>
  <si>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</si>
  <si>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</si>
  <si>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</si>
  <si>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</si>
  <si>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</si>
  <si>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</si>
  <si>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</si>
  <si>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</si>
  <si>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</si>
  <si>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</si>
  <si>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</si>
  <si>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</si>
  <si>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</si>
  <si>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</si>
  <si>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</si>
  <si>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</si>
  <si>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</si>
  <si>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</si>
  <si>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</si>
  <si>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</si>
  <si>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</si>
  <si>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</si>
  <si>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</si>
  <si>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</si>
  <si>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</si>
  <si>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</si>
  <si>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</si>
  <si>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</si>
  <si>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</si>
  <si>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</si>
  <si>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</si>
  <si>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</si>
  <si>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</si>
  <si>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</si>
  <si>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</si>
  <si>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</si>
  <si>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</si>
  <si>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</si>
  <si>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</si>
  <si>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</si>
  <si>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</si>
  <si>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</si>
  <si>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</si>
  <si>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</si>
  <si>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</si>
  <si>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</si>
  <si>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</si>
  <si>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</si>
  <si>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</si>
  <si>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</si>
  <si>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</si>
  <si>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</si>
  <si>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</si>
  <si>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</si>
  <si>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</si>
  <si>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</si>
  <si>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</si>
  <si>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</si>
  <si>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</si>
  <si>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</si>
  <si>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</si>
  <si>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</si>
  <si>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MAYO DE 2022</t>
  </si>
  <si>
    <t>MAYO DE 2021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</si>
  <si>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</si>
  <si>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</si>
  <si>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</si>
  <si>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</si>
  <si>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</si>
  <si>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</si>
  <si>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2022-05-01</t>
  </si>
  <si>
    <t>2022-05-31</t>
  </si>
  <si>
    <t>2021-05-01</t>
  </si>
  <si>
    <t>2021-05-31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</si>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</sst>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  <numFmt numFmtId="168" formatCode="[$$-240A]\ #,##0.00"/>
  </numFmts>
  <fonts count="4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1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4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4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3" fontId="46" fillId="0" borderId="28" xfId="5" applyFont="1" applyBorder="1" applyAlignment="1">
      <alignment horizontal="center" vertical="center" wrapText="1"/>
    </xf>
    <xf numFmtId="44" fontId="5" fillId="0" borderId="0" xfId="7" applyNumberFormat="1" applyFont="1" applyAlignment="1">
      <alignment vertical="top" wrapText="1"/>
    </xf>
    <xf numFmtId="49" fontId="47" fillId="5" borderId="15" xfId="0" applyNumberFormat="1" applyFont="1" applyFill="1" applyBorder="1" applyAlignment="1">
      <alignment wrapText="1"/>
    </xf>
    <xf numFmtId="0" fontId="42" fillId="4" borderId="15" xfId="0" applyFont="1" applyFill="1" applyBorder="1" applyAlignment="1">
      <alignment vertical="center" wrapText="1"/>
    </xf>
    <xf numFmtId="0" fontId="47" fillId="0" borderId="15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27" fillId="0" borderId="3" xfId="1" applyFont="1" applyBorder="1" applyAlignment="1">
      <alignment horizontal="left" vertical="center"/>
    </xf>
    <xf numFmtId="49" fontId="47" fillId="5" borderId="23" xfId="0" applyNumberFormat="1" applyFont="1" applyFill="1" applyBorder="1" applyAlignment="1">
      <alignment wrapText="1"/>
    </xf>
    <xf numFmtId="0" fontId="47" fillId="5" borderId="23" xfId="0" applyFont="1" applyFill="1" applyBorder="1" applyAlignment="1">
      <alignment vertical="center" wrapText="1"/>
    </xf>
    <xf numFmtId="0" fontId="47" fillId="5" borderId="15" xfId="0" applyFont="1" applyFill="1" applyBorder="1" applyAlignment="1">
      <alignment vertical="center" wrapText="1"/>
    </xf>
    <xf numFmtId="0" fontId="42" fillId="4" borderId="23" xfId="0" applyFont="1" applyFill="1" applyBorder="1" applyAlignment="1">
      <alignment vertical="center" wrapText="1"/>
    </xf>
    <xf numFmtId="167" fontId="45" fillId="0" borderId="0" xfId="5" applyNumberFormat="1" applyFont="1" applyFill="1" applyBorder="1" applyAlignment="1">
      <alignment horizontal="right" wrapText="1"/>
    </xf>
    <xf numFmtId="167" fontId="47" fillId="0" borderId="0" xfId="5" applyNumberFormat="1" applyFont="1" applyFill="1" applyBorder="1" applyAlignment="1">
      <alignment horizontal="right" wrapText="1"/>
    </xf>
    <xf numFmtId="0" fontId="15" fillId="0" borderId="0" xfId="0" applyFont="1" applyAlignment="1">
      <alignment vertical="top" wrapText="1" readingOrder="1"/>
    </xf>
    <xf numFmtId="168" fontId="39" fillId="0" borderId="0" xfId="6" applyNumberFormat="1" applyFont="1" applyFill="1" applyBorder="1" applyAlignment="1">
      <alignment vertical="top" wrapText="1"/>
    </xf>
    <xf numFmtId="49" fontId="47" fillId="6" borderId="15" xfId="0" applyNumberFormat="1" applyFont="1" applyFill="1" applyBorder="1" applyAlignment="1">
      <alignment wrapText="1"/>
    </xf>
    <xf numFmtId="0" fontId="47" fillId="6" borderId="15" xfId="0" applyFont="1" applyFill="1" applyBorder="1" applyAlignment="1">
      <alignment vertical="center" wrapText="1"/>
    </xf>
    <xf numFmtId="0" fontId="47" fillId="6" borderId="15" xfId="0" applyFont="1" applyFill="1" applyBorder="1" applyAlignment="1">
      <alignment vertical="top" wrapText="1"/>
    </xf>
    <xf numFmtId="49" fontId="47" fillId="6" borderId="23" xfId="0" applyNumberFormat="1" applyFont="1" applyFill="1" applyBorder="1" applyAlignment="1">
      <alignment wrapText="1"/>
    </xf>
    <xf numFmtId="0" fontId="47" fillId="6" borderId="23" xfId="0" applyFont="1" applyFill="1" applyBorder="1" applyAlignment="1">
      <alignment vertical="center" wrapText="1"/>
    </xf>
    <xf numFmtId="0" fontId="47" fillId="0" borderId="23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7" fillId="6" borderId="23" xfId="0" applyFont="1" applyFill="1" applyBorder="1" applyAlignment="1">
      <alignment vertical="top" wrapText="1"/>
    </xf>
    <xf numFmtId="49" fontId="42" fillId="7" borderId="25" xfId="0" applyNumberFormat="1" applyFont="1" applyFill="1" applyBorder="1" applyAlignment="1">
      <alignment wrapText="1"/>
    </xf>
    <xf numFmtId="49" fontId="42" fillId="7" borderId="26" xfId="0" applyNumberFormat="1" applyFont="1" applyFill="1" applyBorder="1" applyAlignment="1">
      <alignment wrapText="1"/>
    </xf>
    <xf numFmtId="49" fontId="42" fillId="7" borderId="23" xfId="0" applyNumberFormat="1" applyFont="1" applyFill="1" applyBorder="1" applyAlignment="1">
      <alignment wrapText="1"/>
    </xf>
    <xf numFmtId="49" fontId="42" fillId="7" borderId="15" xfId="0" applyNumberFormat="1" applyFont="1" applyFill="1" applyBorder="1" applyAlignment="1">
      <alignment wrapText="1"/>
    </xf>
    <xf numFmtId="0" fontId="15" fillId="0" borderId="33" xfId="0" applyFont="1" applyBorder="1" applyAlignment="1">
      <alignment vertical="top" wrapText="1" readingOrder="1"/>
    </xf>
    <xf numFmtId="43" fontId="46" fillId="0" borderId="0" xfId="5" applyFont="1" applyBorder="1" applyAlignment="1">
      <alignment horizontal="center" vertical="center" wrapText="1"/>
    </xf>
    <xf numFmtId="167" fontId="39" fillId="0" borderId="0" xfId="0" applyNumberFormat="1" applyFont="1" applyAlignment="1">
      <alignment vertical="center" wrapText="1"/>
    </xf>
    <xf numFmtId="167" fontId="15" fillId="0" borderId="33" xfId="0" applyNumberFormat="1" applyFont="1" applyBorder="1" applyAlignment="1">
      <alignment vertical="top" wrapText="1" readingOrder="1"/>
    </xf>
    <xf numFmtId="44" fontId="42" fillId="7" borderId="26" xfId="5" applyNumberFormat="1" applyFont="1" applyFill="1" applyBorder="1" applyAlignment="1">
      <alignment horizontal="right" wrapText="1"/>
    </xf>
    <xf numFmtId="44" fontId="42" fillId="7" borderId="29" xfId="5" applyNumberFormat="1" applyFont="1" applyFill="1" applyBorder="1" applyAlignment="1">
      <alignment horizontal="right" wrapText="1"/>
    </xf>
    <xf numFmtId="44" fontId="42" fillId="4" borderId="15" xfId="5" applyNumberFormat="1" applyFont="1" applyFill="1" applyBorder="1" applyAlignment="1">
      <alignment horizontal="right" wrapText="1"/>
    </xf>
    <xf numFmtId="44" fontId="42" fillId="4" borderId="24" xfId="5" applyNumberFormat="1" applyFont="1" applyFill="1" applyBorder="1" applyAlignment="1">
      <alignment horizontal="right" wrapText="1"/>
    </xf>
    <xf numFmtId="44" fontId="47" fillId="5" borderId="15" xfId="5" applyNumberFormat="1" applyFont="1" applyFill="1" applyBorder="1" applyAlignment="1">
      <alignment horizontal="right" wrapText="1"/>
    </xf>
    <xf numFmtId="44" fontId="47" fillId="5" borderId="24" xfId="5" applyNumberFormat="1" applyFont="1" applyFill="1" applyBorder="1" applyAlignment="1">
      <alignment horizontal="right" wrapText="1"/>
    </xf>
    <xf numFmtId="44" fontId="47" fillId="0" borderId="15" xfId="5" applyNumberFormat="1" applyFont="1" applyFill="1" applyBorder="1" applyAlignment="1">
      <alignment horizontal="right" wrapText="1"/>
    </xf>
    <xf numFmtId="44" fontId="47" fillId="0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horizontal="right" wrapText="1"/>
    </xf>
    <xf numFmtId="44" fontId="45" fillId="0" borderId="24" xfId="5" applyNumberFormat="1" applyFont="1" applyFill="1" applyBorder="1" applyAlignment="1">
      <alignment horizontal="right" wrapText="1"/>
    </xf>
    <xf numFmtId="44" fontId="42" fillId="7" borderId="15" xfId="5" applyNumberFormat="1" applyFont="1" applyFill="1" applyBorder="1" applyAlignment="1">
      <alignment horizontal="right" wrapText="1"/>
    </xf>
    <xf numFmtId="44" fontId="42" fillId="7" borderId="24" xfId="5" applyNumberFormat="1" applyFont="1" applyFill="1" applyBorder="1" applyAlignment="1">
      <alignment horizontal="right" wrapText="1"/>
    </xf>
    <xf numFmtId="44" fontId="45" fillId="0" borderId="15" xfId="5" applyNumberFormat="1" applyFont="1" applyFill="1" applyBorder="1" applyAlignment="1">
      <alignment vertical="center" wrapText="1"/>
    </xf>
    <xf numFmtId="44" fontId="45" fillId="0" borderId="24" xfId="5" applyNumberFormat="1" applyFont="1" applyFill="1" applyBorder="1" applyAlignment="1">
      <alignment vertical="center" wrapText="1"/>
    </xf>
    <xf numFmtId="44" fontId="47" fillId="0" borderId="15" xfId="5" applyNumberFormat="1" applyFont="1" applyFill="1" applyBorder="1" applyAlignment="1">
      <alignment vertical="center" wrapText="1"/>
    </xf>
    <xf numFmtId="44" fontId="47" fillId="0" borderId="24" xfId="5" applyNumberFormat="1" applyFont="1" applyFill="1" applyBorder="1" applyAlignment="1">
      <alignment vertical="center" wrapText="1"/>
    </xf>
    <xf numFmtId="44" fontId="47" fillId="5" borderId="15" xfId="5" applyNumberFormat="1" applyFont="1" applyFill="1" applyBorder="1" applyAlignment="1">
      <alignment vertical="center" wrapText="1"/>
    </xf>
    <xf numFmtId="44" fontId="47" fillId="5" borderId="24" xfId="5" applyNumberFormat="1" applyFont="1" applyFill="1" applyBorder="1" applyAlignment="1">
      <alignment vertical="center" wrapText="1"/>
    </xf>
    <xf numFmtId="44" fontId="42" fillId="4" borderId="15" xfId="5" applyNumberFormat="1" applyFont="1" applyFill="1" applyBorder="1" applyAlignment="1">
      <alignment vertical="center" wrapText="1"/>
    </xf>
    <xf numFmtId="44" fontId="42" fillId="4" borderId="24" xfId="5" applyNumberFormat="1" applyFont="1" applyFill="1" applyBorder="1" applyAlignment="1">
      <alignment vertical="center" wrapText="1"/>
    </xf>
    <xf numFmtId="44" fontId="47" fillId="6" borderId="15" xfId="5" applyNumberFormat="1" applyFont="1" applyFill="1" applyBorder="1" applyAlignment="1">
      <alignment horizontal="right" wrapText="1"/>
    </xf>
    <xf numFmtId="44" fontId="47" fillId="6" borderId="24" xfId="5" applyNumberFormat="1" applyFont="1" applyFill="1" applyBorder="1" applyAlignment="1">
      <alignment horizontal="right" wrapText="1"/>
    </xf>
    <xf numFmtId="44" fontId="45" fillId="0" borderId="15" xfId="6" applyNumberFormat="1" applyFont="1" applyFill="1" applyBorder="1" applyAlignment="1">
      <alignment vertical="center" wrapText="1"/>
    </xf>
    <xf numFmtId="44" fontId="42" fillId="4" borderId="15" xfId="6" applyNumberFormat="1" applyFont="1" applyFill="1" applyBorder="1" applyAlignment="1">
      <alignment vertical="center" wrapText="1"/>
    </xf>
    <xf numFmtId="44" fontId="47" fillId="0" borderId="15" xfId="6" applyNumberFormat="1" applyFont="1" applyFill="1" applyBorder="1" applyAlignment="1">
      <alignment vertical="center" wrapText="1"/>
    </xf>
    <xf numFmtId="44" fontId="47" fillId="6" borderId="15" xfId="6" applyNumberFormat="1" applyFont="1" applyFill="1" applyBorder="1" applyAlignment="1">
      <alignment vertical="center" wrapText="1"/>
    </xf>
    <xf numFmtId="44" fontId="47" fillId="6" borderId="24" xfId="5" applyNumberFormat="1" applyFont="1" applyFill="1" applyBorder="1" applyAlignment="1">
      <alignment vertical="center" wrapText="1"/>
    </xf>
    <xf numFmtId="44" fontId="47" fillId="6" borderId="15" xfId="5" applyNumberFormat="1" applyFont="1" applyFill="1" applyBorder="1" applyAlignment="1">
      <alignment vertical="center" wrapText="1"/>
    </xf>
    <xf numFmtId="44" fontId="45" fillId="0" borderId="15" xfId="6" applyNumberFormat="1" applyFont="1" applyFill="1" applyBorder="1" applyAlignment="1">
      <alignment vertical="top" wrapText="1"/>
    </xf>
    <xf numFmtId="44" fontId="47" fillId="0" borderId="15" xfId="6" applyNumberFormat="1" applyFont="1" applyFill="1" applyBorder="1" applyAlignment="1">
      <alignment vertical="top" wrapText="1"/>
    </xf>
    <xf numFmtId="44" fontId="47" fillId="6" borderId="15" xfId="6" applyNumberFormat="1" applyFont="1" applyFill="1" applyBorder="1" applyAlignment="1">
      <alignment vertical="top" wrapText="1"/>
    </xf>
    <xf numFmtId="164" fontId="11" fillId="0" borderId="34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44" fontId="47" fillId="6" borderId="15" xfId="0" applyNumberFormat="1" applyFont="1" applyFill="1" applyBorder="1"/>
    <xf numFmtId="44" fontId="47" fillId="6" borderId="24" xfId="0" applyNumberFormat="1" applyFont="1" applyFill="1" applyBorder="1"/>
    <xf numFmtId="44" fontId="47" fillId="0" borderId="24" xfId="6" applyNumberFormat="1" applyFont="1" applyFill="1" applyBorder="1" applyAlignment="1">
      <alignment vertical="center" wrapText="1"/>
    </xf>
    <xf numFmtId="44" fontId="45" fillId="0" borderId="24" xfId="6" applyNumberFormat="1" applyFont="1" applyFill="1" applyBorder="1" applyAlignment="1">
      <alignment vertical="center" wrapText="1"/>
    </xf>
    <xf numFmtId="44" fontId="47" fillId="6" borderId="24" xfId="6" applyNumberFormat="1" applyFont="1" applyFill="1" applyBorder="1" applyAlignment="1">
      <alignment vertical="center" wrapText="1"/>
    </xf>
    <xf numFmtId="44" fontId="42" fillId="4" borderId="24" xfId="6" applyNumberFormat="1" applyFont="1" applyFill="1" applyBorder="1" applyAlignment="1">
      <alignment vertical="center" wrapText="1"/>
    </xf>
    <xf numFmtId="44" fontId="45" fillId="0" borderId="24" xfId="6" applyNumberFormat="1" applyFont="1" applyFill="1" applyBorder="1" applyAlignment="1">
      <alignment vertical="top" wrapText="1"/>
    </xf>
    <xf numFmtId="44" fontId="47" fillId="0" borderId="24" xfId="6" applyNumberFormat="1" applyFont="1" applyFill="1" applyBorder="1" applyAlignment="1">
      <alignment vertical="top" wrapText="1"/>
    </xf>
    <xf numFmtId="44" fontId="47" fillId="6" borderId="24" xfId="6" applyNumberFormat="1" applyFont="1" applyFill="1" applyBorder="1" applyAlignment="1">
      <alignment vertical="top" wrapText="1"/>
    </xf>
    <xf numFmtId="44" fontId="45" fillId="0" borderId="31" xfId="6" applyNumberFormat="1" applyFont="1" applyFill="1" applyBorder="1" applyAlignment="1">
      <alignment vertical="top" wrapText="1"/>
    </xf>
    <xf numFmtId="44" fontId="45" fillId="0" borderId="32" xfId="6" applyNumberFormat="1" applyFont="1" applyFill="1" applyBorder="1" applyAlignment="1">
      <alignment vertical="top" wrapText="1"/>
    </xf>
    <xf numFmtId="44" fontId="48" fillId="0" borderId="33" xfId="0" applyNumberFormat="1" applyFont="1" applyBorder="1" applyAlignment="1">
      <alignment vertical="top" wrapText="1" readingOrder="1"/>
    </xf>
    <xf numFmtId="44" fontId="48" fillId="0" borderId="0" xfId="0" applyNumberFormat="1" applyFont="1" applyAlignment="1">
      <alignment vertical="top" wrapText="1" readingOrder="1"/>
    </xf>
    <xf numFmtId="44" fontId="39" fillId="0" borderId="0" xfId="0" applyNumberFormat="1" applyFont="1" applyAlignment="1">
      <alignment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  <xf numFmtId="0" fontId="15" fillId="0" borderId="35" xfId="0" applyNumberFormat="1" applyFont="1" applyFill="1" applyBorder="1" applyAlignment="1">
      <alignment vertical="top" wrapText="1" readingOrder="1"/>
    </xf>
    <xf numFmtId="49" fontId="47" fillId="0" borderId="23" xfId="0" applyNumberFormat="1" applyFont="1" applyFill="1" applyBorder="1" applyAlignment="1">
      <alignment wrapText="1"/>
    </xf>
    <xf numFmtId="49" fontId="47" fillId="0" borderId="15" xfId="0" applyNumberFormat="1" applyFont="1" applyFill="1" applyBorder="1" applyAlignment="1">
      <alignment wrapText="1"/>
    </xf>
    <xf numFmtId="0" fontId="47" fillId="0" borderId="2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49" fontId="45" fillId="0" borderId="23" xfId="0" applyNumberFormat="1" applyFont="1" applyFill="1" applyBorder="1" applyAlignment="1">
      <alignment wrapText="1"/>
    </xf>
    <xf numFmtId="49" fontId="45" fillId="0" borderId="15" xfId="0" applyNumberFormat="1" applyFont="1" applyFill="1" applyBorder="1" applyAlignment="1">
      <alignment wrapText="1"/>
    </xf>
    <xf numFmtId="0" fontId="45" fillId="0" borderId="2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43" fontId="45" fillId="0" borderId="15" xfId="5" applyFont="1" applyFill="1" applyBorder="1" applyAlignment="1">
      <alignment vertical="center" wrapText="1"/>
    </xf>
    <xf numFmtId="43" fontId="47" fillId="5" borderId="15" xfId="5" applyFont="1" applyFill="1" applyBorder="1" applyAlignment="1">
      <alignment vertical="center" wrapText="1"/>
    </xf>
    <xf numFmtId="43" fontId="47" fillId="0" borderId="15" xfId="5" applyFont="1" applyFill="1" applyBorder="1" applyAlignment="1">
      <alignment vertical="center" wrapText="1"/>
    </xf>
    <xf numFmtId="43" fontId="45" fillId="0" borderId="24" xfId="5" applyFont="1" applyFill="1" applyBorder="1" applyAlignment="1">
      <alignment vertical="center" wrapText="1"/>
    </xf>
    <xf numFmtId="43" fontId="47" fillId="5" borderId="24" xfId="5" applyFont="1" applyFill="1" applyBorder="1" applyAlignment="1">
      <alignment vertical="center" wrapText="1"/>
    </xf>
    <xf numFmtId="43" fontId="47" fillId="0" borderId="24" xfId="5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0" fontId="45" fillId="0" borderId="31" xfId="0" applyFont="1" applyFill="1" applyBorder="1" applyAlignment="1">
      <alignment vertical="center" wrapText="1"/>
    </xf>
    <xf numFmtId="43" fontId="45" fillId="0" borderId="31" xfId="5" applyFont="1" applyFill="1" applyBorder="1" applyAlignment="1">
      <alignment vertical="center" wrapText="1"/>
    </xf>
    <xf numFmtId="43" fontId="45" fillId="0" borderId="32" xfId="5" applyFont="1" applyFill="1" applyBorder="1" applyAlignment="1">
      <alignment vertical="center" wrapText="1"/>
    </xf>
    <xf numFmtId="49" fontId="39" fillId="0" borderId="0" xfId="0" applyNumberFormat="1" applyFont="1" applyAlignment="1">
      <alignment vertical="center" wrapText="1"/>
    </xf>
    <xf numFmtId="0" fontId="7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43" fontId="11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0" fontId="38" fillId="0" borderId="0" xfId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vertical="center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44" fillId="0" borderId="0" xfId="1" applyFont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47" fillId="0" borderId="15" xfId="0" applyNumberFormat="1" applyFont="1" applyFill="1" applyBorder="1"/>
    <xf numFmtId="44" fontId="47" fillId="0" borderId="24" xfId="0" applyNumberFormat="1" applyFont="1" applyFill="1" applyBorder="1"/>
    <xf numFmtId="0" fontId="47" fillId="0" borderId="23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vertical="top" wrapText="1"/>
    </xf>
    <xf numFmtId="44" fontId="45" fillId="0" borderId="15" xfId="0" applyNumberFormat="1" applyFont="1" applyFill="1" applyBorder="1"/>
    <xf numFmtId="44" fontId="45" fillId="0" borderId="24" xfId="0" applyNumberFormat="1" applyFont="1" applyFill="1" applyBorder="1"/>
    <xf numFmtId="0" fontId="45" fillId="0" borderId="23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vertical="top" wrapText="1"/>
    </xf>
    <xf numFmtId="0" fontId="45" fillId="0" borderId="30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vertical="top" wrapText="1"/>
    </xf>
    <xf numFmtId="44" fontId="47" fillId="5" borderId="36" xfId="5" applyNumberFormat="1" applyFont="1" applyFill="1" applyBorder="1" applyAlignment="1">
      <alignment horizontal="right" wrapText="1"/>
    </xf>
    <xf numFmtId="44" fontId="47" fillId="0" borderId="36" xfId="5" applyNumberFormat="1" applyFont="1" applyFill="1" applyBorder="1" applyAlignment="1">
      <alignment horizontal="right" wrapText="1"/>
    </xf>
    <xf numFmtId="44" fontId="45" fillId="0" borderId="36" xfId="5" applyNumberFormat="1" applyFont="1" applyFill="1" applyBorder="1" applyAlignment="1">
      <alignment horizontal="right" wrapText="1"/>
    </xf>
    <xf numFmtId="44" fontId="47" fillId="0" borderId="0" xfId="5" applyNumberFormat="1" applyFont="1" applyFill="1" applyBorder="1" applyAlignment="1">
      <alignment horizontal="right" wrapText="1"/>
    </xf>
    <xf numFmtId="44" fontId="45" fillId="0" borderId="0" xfId="5" applyNumberFormat="1" applyFont="1" applyFill="1" applyBorder="1" applyAlignment="1">
      <alignment horizontal="right" wrapText="1"/>
    </xf>
  </cellXfs>
  <cellStyles count="9">
    <cellStyle name="Millares" xfId="5" builtinId="3"/>
    <cellStyle name="Millares [0]" xfId="6" builtinId="6"/>
    <cellStyle name="Millares 2" xfId="2"/>
    <cellStyle name="Millares 2 2" xfId="8"/>
    <cellStyle name="Millares 2 2 3" xfId="4"/>
    <cellStyle name="Normal" xfId="0" builtinId="0"/>
    <cellStyle name="Normal 2" xfId="1"/>
    <cellStyle name="Normal 2 2" xfId="7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98"/>
  <sheetViews>
    <sheetView topLeftCell="G32" workbookViewId="0">
      <selection activeCell="H52" sqref="H52"/>
    </sheetView>
  </sheetViews>
  <sheetFormatPr baseColWidth="10" defaultColWidth="11.42578125" defaultRowHeight="11.25" outlineLevelCol="1"/>
  <cols>
    <col min="1" max="1" width="13.5703125" style="147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7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77"/>
      <c r="B1" s="23" t="s">
        <v>0</v>
      </c>
      <c r="C1" s="279" t="s">
        <v>1</v>
      </c>
      <c r="D1" s="280"/>
      <c r="E1" s="280"/>
      <c r="F1" s="280"/>
      <c r="G1" s="280"/>
      <c r="H1" s="281" t="s">
        <v>2</v>
      </c>
      <c r="I1" s="282"/>
      <c r="J1" s="24" t="s">
        <v>3</v>
      </c>
      <c r="K1" s="1"/>
      <c r="L1" s="2"/>
    </row>
    <row r="2" spans="1:12" ht="32.1" customHeight="1">
      <c r="A2" s="278"/>
      <c r="B2" s="25" t="s">
        <v>4</v>
      </c>
      <c r="C2" s="283" t="s">
        <v>5</v>
      </c>
      <c r="D2" s="284"/>
      <c r="E2" s="284"/>
      <c r="F2" s="284"/>
      <c r="G2" s="284"/>
      <c r="H2" s="285" t="s">
        <v>6</v>
      </c>
      <c r="I2" s="286"/>
      <c r="J2" s="26" t="s">
        <v>7</v>
      </c>
      <c r="K2" s="4"/>
      <c r="L2" s="5"/>
    </row>
    <row r="3" spans="1:12" ht="12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0"/>
    </row>
    <row r="4" spans="1:12">
      <c r="A4" s="140"/>
      <c r="B4" s="81"/>
      <c r="C4" s="81"/>
      <c r="D4" s="107"/>
      <c r="E4" s="81"/>
      <c r="F4" s="107"/>
      <c r="G4" s="148"/>
      <c r="H4" s="81"/>
      <c r="I4" s="82"/>
      <c r="J4" s="81"/>
      <c r="K4" s="81"/>
      <c r="L4" s="83"/>
    </row>
    <row r="5" spans="1:12" ht="12.75">
      <c r="A5" s="141"/>
      <c r="B5" s="334" t="s">
        <v>8</v>
      </c>
      <c r="C5" s="334"/>
      <c r="D5" s="334"/>
      <c r="E5" s="334"/>
      <c r="F5" s="334"/>
      <c r="G5" s="334"/>
      <c r="H5" s="334"/>
      <c r="I5" s="334"/>
      <c r="J5" s="334"/>
      <c r="K5" s="334"/>
      <c r="L5" s="287"/>
    </row>
    <row r="6" spans="1:12">
      <c r="A6" s="141"/>
      <c r="B6" s="335" t="s">
        <v>9</v>
      </c>
      <c r="C6" s="335"/>
      <c r="D6" s="335"/>
      <c r="E6" s="335"/>
      <c r="F6" s="335"/>
      <c r="G6" s="335"/>
      <c r="H6" s="335"/>
      <c r="I6" s="335"/>
      <c r="J6" s="335"/>
      <c r="K6" s="335"/>
      <c r="L6" s="276"/>
    </row>
    <row r="7" spans="1:12">
      <c r="A7" s="141"/>
      <c r="B7" s="336"/>
      <c r="C7" s="336"/>
      <c r="D7" s="119"/>
      <c r="E7" s="6"/>
      <c r="F7" s="108"/>
      <c r="G7" s="337"/>
      <c r="H7" s="338"/>
      <c r="I7" s="339"/>
      <c r="J7" s="338"/>
      <c r="K7" s="338"/>
      <c r="L7" s="7"/>
    </row>
    <row r="8" spans="1:12">
      <c r="A8" s="141"/>
      <c r="B8" s="336"/>
      <c r="C8" s="336"/>
      <c r="D8" s="119"/>
      <c r="E8" s="6"/>
      <c r="F8" s="108"/>
      <c r="G8" s="337"/>
      <c r="H8" s="338"/>
      <c r="I8" s="339"/>
      <c r="J8" s="338"/>
      <c r="K8" s="338"/>
      <c r="L8" s="7"/>
    </row>
    <row r="9" spans="1:12">
      <c r="A9" s="141"/>
      <c r="B9" s="336"/>
      <c r="C9" s="336"/>
      <c r="D9" s="119"/>
      <c r="E9" s="6"/>
      <c r="F9" s="108"/>
      <c r="G9" s="337"/>
      <c r="H9" s="338"/>
      <c r="I9" s="339"/>
      <c r="J9" s="338"/>
      <c r="K9" s="338"/>
      <c r="L9" s="7"/>
    </row>
    <row r="10" spans="1:12" ht="16.5" customHeight="1">
      <c r="A10" s="141"/>
      <c r="B10" s="336"/>
      <c r="C10" s="336"/>
      <c r="D10" s="119"/>
      <c r="E10" s="6"/>
      <c r="F10" s="108"/>
      <c r="G10" s="337"/>
      <c r="H10" s="338"/>
      <c r="I10" s="339"/>
      <c r="J10" s="338"/>
      <c r="K10" s="338"/>
      <c r="L10" s="7"/>
    </row>
    <row r="11" spans="1:12" s="22" customFormat="1" ht="12.75">
      <c r="A11" s="142"/>
      <c r="B11" s="340" t="s">
        <v>10</v>
      </c>
      <c r="C11" s="340"/>
      <c r="D11" s="136" t="s">
        <v>811</v>
      </c>
      <c r="E11" s="20"/>
      <c r="F11" s="109" t="s">
        <v>812</v>
      </c>
      <c r="G11" s="341"/>
      <c r="H11" s="340" t="s">
        <v>10</v>
      </c>
      <c r="I11" s="342" t="s">
        <v>11</v>
      </c>
      <c r="J11" s="135" t="str">
        <f>+D11</f>
        <v>MAYO DE 2022</v>
      </c>
      <c r="K11" s="20"/>
      <c r="L11" s="21" t="str">
        <f>+F11</f>
        <v>MAYO DE 2021</v>
      </c>
    </row>
    <row r="12" spans="1:12">
      <c r="A12" s="141"/>
      <c r="B12" s="338"/>
      <c r="C12" s="343"/>
      <c r="D12" s="120"/>
      <c r="E12" s="8"/>
      <c r="F12" s="110"/>
      <c r="G12" s="337"/>
      <c r="H12" s="338"/>
      <c r="I12" s="339"/>
      <c r="J12" s="338"/>
      <c r="K12" s="338"/>
      <c r="L12" s="7"/>
    </row>
    <row r="13" spans="1:12" ht="12.75">
      <c r="A13" s="141"/>
      <c r="B13" s="344" t="s">
        <v>12</v>
      </c>
      <c r="C13" s="344"/>
      <c r="D13" s="95"/>
      <c r="E13" s="9"/>
      <c r="F13" s="111"/>
      <c r="G13" s="337"/>
      <c r="H13" s="344" t="s">
        <v>13</v>
      </c>
      <c r="I13" s="345"/>
      <c r="J13" s="9"/>
      <c r="K13" s="9"/>
      <c r="L13" s="10"/>
    </row>
    <row r="14" spans="1:12" ht="12.75">
      <c r="A14" s="141"/>
      <c r="B14" s="344"/>
      <c r="C14" s="344"/>
      <c r="D14" s="93"/>
      <c r="E14" s="9"/>
      <c r="F14" s="111"/>
      <c r="G14" s="337"/>
      <c r="H14" s="344"/>
      <c r="I14" s="345"/>
      <c r="J14" s="9"/>
      <c r="K14" s="9"/>
      <c r="L14" s="10"/>
    </row>
    <row r="15" spans="1:12" ht="13.5" thickBot="1">
      <c r="A15" s="141"/>
      <c r="B15" s="346" t="s">
        <v>14</v>
      </c>
      <c r="C15" s="344"/>
      <c r="D15" s="92">
        <f>+D16+D19+D25+D23</f>
        <v>12956471654.83</v>
      </c>
      <c r="E15" s="9"/>
      <c r="F15" s="92">
        <f>+F16+F19+F25+F23</f>
        <v>12894181812.15</v>
      </c>
      <c r="G15" s="337"/>
      <c r="H15" s="346" t="s">
        <v>15</v>
      </c>
      <c r="I15" s="345"/>
      <c r="J15" s="92">
        <f>+J16+J22+J24</f>
        <v>11205857533.619999</v>
      </c>
      <c r="K15" s="93"/>
      <c r="L15" s="94">
        <f>+L16+L22</f>
        <v>1694389019</v>
      </c>
    </row>
    <row r="16" spans="1:12" ht="12.75">
      <c r="A16" s="143" t="s">
        <v>16</v>
      </c>
      <c r="B16" s="347" t="s">
        <v>17</v>
      </c>
      <c r="C16" s="344"/>
      <c r="D16" s="106">
        <f>+SUM(D17:D18)</f>
        <v>901810881.5</v>
      </c>
      <c r="E16" s="9"/>
      <c r="F16" s="106">
        <f>+SUM(F17:F18)</f>
        <v>1226950455.6800001</v>
      </c>
      <c r="G16" s="348" t="s">
        <v>18</v>
      </c>
      <c r="H16" s="347" t="s">
        <v>19</v>
      </c>
      <c r="I16" s="349"/>
      <c r="J16" s="95">
        <f>+J17+J18+J19+J20+J21</f>
        <v>387136298.56</v>
      </c>
      <c r="K16" s="93"/>
      <c r="L16" s="96">
        <f>+L17+L18+L19+L20+L21</f>
        <v>165485195</v>
      </c>
    </row>
    <row r="17" spans="1:14" ht="12.75">
      <c r="A17" s="144" t="s">
        <v>20</v>
      </c>
      <c r="B17" s="350" t="s">
        <v>21</v>
      </c>
      <c r="C17" s="344"/>
      <c r="D17" s="11">
        <f>+VLOOKUP(A17,'MAYO 2022'!$A$7:$H$500,7,0)</f>
        <v>12000000</v>
      </c>
      <c r="E17" s="9"/>
      <c r="F17" s="112">
        <f>+VLOOKUP(A17,'MAYO 2021'!$A$7:$H$474,7,0)</f>
        <v>10000000</v>
      </c>
      <c r="G17" s="351" t="s">
        <v>22</v>
      </c>
      <c r="H17" s="350" t="s">
        <v>23</v>
      </c>
      <c r="I17" s="345"/>
      <c r="J17" s="11">
        <f>+VLOOKUP(G17,'MAYO 2022'!$A$7:$H$500,7,0)</f>
        <v>879098</v>
      </c>
      <c r="K17" s="93"/>
      <c r="L17" s="165">
        <f>+VLOOKUP(G17,'MAYO 2021'!$A$7:$H$475,7,0)</f>
        <v>0</v>
      </c>
    </row>
    <row r="18" spans="1:14" ht="12.75">
      <c r="A18" s="144" t="s">
        <v>24</v>
      </c>
      <c r="B18" s="350" t="s">
        <v>25</v>
      </c>
      <c r="C18" s="344"/>
      <c r="D18" s="11">
        <f>+VLOOKUP(A18,'MAYO 2022'!$A$7:$H$500,7,0)</f>
        <v>889810881.5</v>
      </c>
      <c r="E18" s="9"/>
      <c r="F18" s="112">
        <f>+VLOOKUP(A18,'MAYO 2021'!$A$7:$H$474,7,0)</f>
        <v>1216950455.6800001</v>
      </c>
      <c r="G18" s="351" t="s">
        <v>26</v>
      </c>
      <c r="H18" s="350" t="s">
        <v>27</v>
      </c>
      <c r="I18" s="345"/>
      <c r="J18" s="11">
        <f>+VLOOKUP(G18,'MAYO 2022'!$A$7:$H$500,7,0)</f>
        <v>82383116.5</v>
      </c>
      <c r="K18" s="93"/>
      <c r="L18" s="165">
        <f>+VLOOKUP(G18,'MAYO 2021'!$A$7:$H$475,7,0)</f>
        <v>82520110</v>
      </c>
    </row>
    <row r="19" spans="1:14" ht="12.75">
      <c r="A19" s="143" t="s">
        <v>28</v>
      </c>
      <c r="B19" s="347" t="s">
        <v>29</v>
      </c>
      <c r="C19" s="344"/>
      <c r="D19" s="106">
        <f>+SUM(D20:D22)</f>
        <v>1277088281.9100001</v>
      </c>
      <c r="E19" s="9"/>
      <c r="F19" s="106">
        <f>+SUM(F20:F22)</f>
        <v>3351376902.0999999</v>
      </c>
      <c r="G19" s="351" t="s">
        <v>30</v>
      </c>
      <c r="H19" s="350" t="s">
        <v>31</v>
      </c>
      <c r="I19" s="345"/>
      <c r="J19" s="11">
        <f>+VLOOKUP(G19,'MAYO 2022'!$A$7:$H$500,7,0)</f>
        <v>5365874</v>
      </c>
      <c r="K19" s="93"/>
      <c r="L19" s="165">
        <f>+VLOOKUP(G19,'MAYO 2021'!$A$7:$H$475,7,0)</f>
        <v>5043402</v>
      </c>
    </row>
    <row r="20" spans="1:14" ht="12.75">
      <c r="A20" s="144" t="s">
        <v>32</v>
      </c>
      <c r="B20" s="350" t="s">
        <v>33</v>
      </c>
      <c r="C20" s="344"/>
      <c r="D20" s="11">
        <f>+VLOOKUP(A20,'MAYO 2022'!$A$7:$H$500,7,0)</f>
        <v>1246972704.01</v>
      </c>
      <c r="E20" s="9"/>
      <c r="F20" s="112">
        <f>+VLOOKUP(A20,'MAYO 2021'!$A$7:$H$474,7,0)</f>
        <v>3245657175.1999998</v>
      </c>
      <c r="G20" s="351" t="s">
        <v>34</v>
      </c>
      <c r="H20" s="350" t="s">
        <v>35</v>
      </c>
      <c r="I20" s="345"/>
      <c r="J20" s="11">
        <f>+VLOOKUP(G20,'MAYO 2022'!$A$7:$H$500,7,0)</f>
        <v>91596911</v>
      </c>
      <c r="K20" s="93"/>
      <c r="L20" s="165">
        <f>+VLOOKUP(G20,'MAYO 2021'!$A$7:$H$475,7,0)</f>
        <v>77921683</v>
      </c>
    </row>
    <row r="21" spans="1:14" ht="12.75">
      <c r="A21" s="144" t="s">
        <v>36</v>
      </c>
      <c r="B21" s="350" t="s">
        <v>37</v>
      </c>
      <c r="C21" s="344"/>
      <c r="D21" s="11">
        <f>+VLOOKUP(A21,'MAYO 2022'!$A$7:$H$500,7,0)</f>
        <v>30115577.899999999</v>
      </c>
      <c r="E21" s="9"/>
      <c r="F21" s="112">
        <f>+VLOOKUP(A21,'MAYO 2021'!$A$7:$H$474,7,0)</f>
        <v>105719726.90000001</v>
      </c>
      <c r="G21" s="351" t="s">
        <v>38</v>
      </c>
      <c r="H21" s="350" t="s">
        <v>39</v>
      </c>
      <c r="I21" s="345"/>
      <c r="J21" s="11">
        <f>+VLOOKUP(G21,'MAYO 2022'!$A$7:$H$500,7,0)</f>
        <v>206911299.06</v>
      </c>
      <c r="K21" s="93"/>
      <c r="L21" s="165">
        <f>+VLOOKUP(G21,'MAYO 2021'!$A$7:$H$475,7,0)</f>
        <v>0</v>
      </c>
    </row>
    <row r="22" spans="1:14" ht="12.75">
      <c r="A22" s="144" t="s">
        <v>40</v>
      </c>
      <c r="B22" s="350" t="s">
        <v>41</v>
      </c>
      <c r="C22" s="344"/>
      <c r="D22" s="11">
        <f>+VLOOKUP(A22,'MAYO 2022'!$A$7:$H$500,7,0)</f>
        <v>0</v>
      </c>
      <c r="E22" s="9"/>
      <c r="F22" s="112">
        <f>+VLOOKUP(A22,'MAYO 2021'!$A$7:$H$474,7,0)</f>
        <v>0</v>
      </c>
      <c r="G22" s="348" t="s">
        <v>42</v>
      </c>
      <c r="H22" s="347" t="s">
        <v>43</v>
      </c>
      <c r="I22" s="352"/>
      <c r="J22" s="97">
        <f>+J23</f>
        <v>1506138113.6800001</v>
      </c>
      <c r="K22" s="93"/>
      <c r="L22" s="98">
        <f>+L23</f>
        <v>1528903824</v>
      </c>
    </row>
    <row r="23" spans="1:14" ht="12.75">
      <c r="A23" s="144">
        <v>15</v>
      </c>
      <c r="B23" s="347" t="s">
        <v>44</v>
      </c>
      <c r="C23" s="344"/>
      <c r="D23" s="106">
        <f>+SUM(D24)</f>
        <v>0</v>
      </c>
      <c r="E23" s="9"/>
      <c r="F23" s="106">
        <f>+SUM(F24)</f>
        <v>0</v>
      </c>
      <c r="G23" s="351" t="s">
        <v>45</v>
      </c>
      <c r="H23" s="350" t="s">
        <v>46</v>
      </c>
      <c r="I23" s="345"/>
      <c r="J23" s="11">
        <f>+VLOOKUP(G23,'MAYO 2022'!$A$7:$H$500,7,0)</f>
        <v>1506138113.6800001</v>
      </c>
      <c r="K23" s="93"/>
      <c r="L23" s="165">
        <f>+VLOOKUP(G23,'MAYO 2021'!$A$7:$H$475,7,0)</f>
        <v>1528903824</v>
      </c>
    </row>
    <row r="24" spans="1:14" ht="12.75">
      <c r="A24" s="150" t="s">
        <v>47</v>
      </c>
      <c r="B24" s="350" t="s">
        <v>48</v>
      </c>
      <c r="C24" s="344"/>
      <c r="D24" s="11">
        <f>+VLOOKUP(A24,'MAYO 2022'!$A$7:$H$500,7,0)</f>
        <v>0</v>
      </c>
      <c r="E24" s="9"/>
      <c r="F24" s="112">
        <f>+VLOOKUP(A24,'MAYO 2021'!$A$7:$H$474,7,0)</f>
        <v>0</v>
      </c>
      <c r="G24" s="351" t="s">
        <v>49</v>
      </c>
      <c r="H24" s="347" t="s">
        <v>50</v>
      </c>
      <c r="I24" s="352"/>
      <c r="J24" s="353">
        <f>+SUM(J25)</f>
        <v>9312583121.3799992</v>
      </c>
      <c r="K24" s="93"/>
      <c r="L24" s="166">
        <f>+SUM(L25)</f>
        <v>0</v>
      </c>
    </row>
    <row r="25" spans="1:14" ht="12.75">
      <c r="A25" s="143" t="s">
        <v>51</v>
      </c>
      <c r="B25" s="347" t="s">
        <v>52</v>
      </c>
      <c r="C25" s="344"/>
      <c r="D25" s="106">
        <f>+SUM(D26:D30)</f>
        <v>10777572491.42</v>
      </c>
      <c r="E25" s="9"/>
      <c r="F25" s="106">
        <f>+SUM(F26:F30)</f>
        <v>8315854454.3699999</v>
      </c>
      <c r="G25" s="351" t="s">
        <v>53</v>
      </c>
      <c r="H25" s="350" t="s">
        <v>54</v>
      </c>
      <c r="I25" s="345"/>
      <c r="J25" s="11">
        <f>+VLOOKUP(G25,'MAYO 2022'!$A$7:$H$500,7,0)</f>
        <v>9312583121.3799992</v>
      </c>
      <c r="K25" s="93"/>
      <c r="L25" s="165">
        <v>0</v>
      </c>
    </row>
    <row r="26" spans="1:14" ht="12.75">
      <c r="A26" s="144" t="s">
        <v>55</v>
      </c>
      <c r="B26" s="350" t="s">
        <v>56</v>
      </c>
      <c r="C26" s="344"/>
      <c r="D26" s="11">
        <f>+VLOOKUP(A26,'MAYO 2022'!$A$7:$H$500,7,0)</f>
        <v>299026597.69999999</v>
      </c>
      <c r="E26" s="9"/>
      <c r="F26" s="112">
        <f>+VLOOKUP(A26,'MAYO 2021'!$A$7:$H$474,7,0)</f>
        <v>358773520.76999998</v>
      </c>
      <c r="G26" s="337"/>
      <c r="H26" s="338"/>
      <c r="I26" s="339"/>
      <c r="J26" s="338"/>
      <c r="K26" s="338"/>
      <c r="L26" s="7"/>
    </row>
    <row r="27" spans="1:14" ht="12.75">
      <c r="A27" s="144" t="s">
        <v>57</v>
      </c>
      <c r="B27" s="350" t="s">
        <v>58</v>
      </c>
      <c r="C27" s="344"/>
      <c r="D27" s="11">
        <f>+VLOOKUP(A27,'MAYO 2022'!$A$7:$H$500,7,0)</f>
        <v>16630233</v>
      </c>
      <c r="E27" s="9"/>
      <c r="F27" s="112">
        <f>+VLOOKUP(A27,'MAYO 2021'!$A$7:$H$474,7,0)</f>
        <v>0</v>
      </c>
      <c r="G27" s="337"/>
      <c r="H27" s="338"/>
      <c r="I27" s="339"/>
      <c r="J27" s="338"/>
      <c r="K27" s="338"/>
      <c r="L27" s="7"/>
    </row>
    <row r="28" spans="1:14" ht="12.75">
      <c r="A28" s="144" t="s">
        <v>59</v>
      </c>
      <c r="B28" s="350" t="s">
        <v>60</v>
      </c>
      <c r="C28" s="344"/>
      <c r="D28" s="11">
        <f>+VLOOKUP(A28,'MAYO 2022'!$A$7:$H$500,7,0)</f>
        <v>10057058277.9</v>
      </c>
      <c r="E28" s="9"/>
      <c r="F28" s="112">
        <f>+VLOOKUP(A28,'MAYO 2021'!$A$7:$H$474,7,0)</f>
        <v>7524662904.6099997</v>
      </c>
      <c r="G28" s="351" t="s">
        <v>38</v>
      </c>
      <c r="H28" s="338"/>
      <c r="I28" s="339"/>
      <c r="J28" s="338"/>
      <c r="K28" s="338"/>
      <c r="L28" s="7"/>
    </row>
    <row r="29" spans="1:14" ht="13.5" thickBot="1">
      <c r="A29" s="144" t="s">
        <v>61</v>
      </c>
      <c r="B29" s="350" t="s">
        <v>62</v>
      </c>
      <c r="C29" s="344"/>
      <c r="D29" s="11">
        <f>+VLOOKUP(A29,'MAYO 2022'!$A$7:$H$500,7,0)</f>
        <v>404857382.63999999</v>
      </c>
      <c r="E29" s="9"/>
      <c r="F29" s="112">
        <f>+VLOOKUP(A29,'MAYO 2021'!$A$7:$H$474,7,0)</f>
        <v>570621147.63999999</v>
      </c>
      <c r="G29" s="348" t="s">
        <v>63</v>
      </c>
      <c r="H29" s="347" t="s">
        <v>64</v>
      </c>
      <c r="I29" s="352"/>
      <c r="J29" s="92">
        <f>+J30+J33</f>
        <v>8550310157</v>
      </c>
      <c r="K29" s="93"/>
      <c r="L29" s="94">
        <f>+L30+L33</f>
        <v>1999726586.8899999</v>
      </c>
    </row>
    <row r="30" spans="1:14" ht="12.75">
      <c r="A30" s="144" t="s">
        <v>65</v>
      </c>
      <c r="B30" s="350" t="s">
        <v>66</v>
      </c>
      <c r="C30" s="344"/>
      <c r="D30" s="11">
        <f>+VLOOKUP(A30,'MAYO 2022'!$A$7:$H$500,7,0)</f>
        <v>0.18</v>
      </c>
      <c r="E30" s="9"/>
      <c r="F30" s="112">
        <f>+VLOOKUP(A30,'MAYO 2021'!$A$7:$H$474,7,0)</f>
        <v>-138203118.65000001</v>
      </c>
      <c r="G30" s="348" t="s">
        <v>18</v>
      </c>
      <c r="H30" s="347" t="s">
        <v>19</v>
      </c>
      <c r="I30" s="339"/>
      <c r="J30" s="95">
        <f>+SUM(J31:J32)</f>
        <v>3150479</v>
      </c>
      <c r="K30" s="338"/>
      <c r="L30" s="96">
        <f>+SUM(L31:L32)</f>
        <v>206946819.88999999</v>
      </c>
      <c r="N30" s="14"/>
    </row>
    <row r="31" spans="1:14" ht="12.75">
      <c r="A31" s="144"/>
      <c r="B31" s="350"/>
      <c r="C31" s="344"/>
      <c r="D31" s="11"/>
      <c r="E31" s="9"/>
      <c r="F31" s="112"/>
      <c r="G31" s="337" t="s">
        <v>26</v>
      </c>
      <c r="H31" s="350" t="s">
        <v>27</v>
      </c>
      <c r="I31" s="339"/>
      <c r="J31" s="11">
        <f>+VLOOKUP(G31,'MAYO 2022'!$A$7:$H$500,8,0)</f>
        <v>3150479</v>
      </c>
      <c r="K31" s="338"/>
      <c r="L31" s="165">
        <f>+VLOOKUP(G31,'MAYO 2021'!$A$7:$H$475,8,0)</f>
        <v>0</v>
      </c>
    </row>
    <row r="32" spans="1:14" ht="17.25" thickBot="1">
      <c r="A32" s="144"/>
      <c r="B32" s="346" t="s">
        <v>67</v>
      </c>
      <c r="C32" s="344"/>
      <c r="D32" s="92">
        <f>+D33+D37</f>
        <v>9519985085.9000015</v>
      </c>
      <c r="E32" s="9"/>
      <c r="F32" s="92">
        <f>+F33+F37</f>
        <v>8450883318.0700006</v>
      </c>
      <c r="G32" s="348" t="s">
        <v>38</v>
      </c>
      <c r="H32" s="350" t="s">
        <v>39</v>
      </c>
      <c r="I32" s="345"/>
      <c r="J32" s="11">
        <f>+VLOOKUP(G32,'MAYO 2022'!$A$7:$H$500,8,0)</f>
        <v>0</v>
      </c>
      <c r="K32" s="93"/>
      <c r="L32" s="165">
        <f>+VLOOKUP(G32,'MAYO 2021'!$A$7:$H$475,8,0)</f>
        <v>206946819.88999999</v>
      </c>
    </row>
    <row r="33" spans="1:12" ht="12.75">
      <c r="A33" s="144" t="s">
        <v>68</v>
      </c>
      <c r="B33" s="346" t="s">
        <v>29</v>
      </c>
      <c r="C33" s="344"/>
      <c r="D33" s="106">
        <f>+SUM(D34:D36)</f>
        <v>2166851638.3299999</v>
      </c>
      <c r="E33" s="9"/>
      <c r="F33" s="106">
        <f>+SUM(F34:F36)</f>
        <v>870718501</v>
      </c>
      <c r="G33" s="351"/>
      <c r="H33" s="347" t="s">
        <v>69</v>
      </c>
      <c r="I33" s="345"/>
      <c r="J33" s="127">
        <f>+SUM(J34)</f>
        <v>8547159678</v>
      </c>
      <c r="K33" s="93"/>
      <c r="L33" s="167">
        <f>+SUM(L34)</f>
        <v>1792779767</v>
      </c>
    </row>
    <row r="34" spans="1:12" ht="12.75">
      <c r="A34" s="144" t="s">
        <v>32</v>
      </c>
      <c r="B34" s="354" t="s">
        <v>33</v>
      </c>
      <c r="C34" s="344"/>
      <c r="D34" s="11">
        <f>+VLOOKUP(A34,'MAYO 2022'!$A$7:$H$500,8,0)</f>
        <v>3094895971.6599998</v>
      </c>
      <c r="E34" s="9"/>
      <c r="F34" s="112">
        <f>+VLOOKUP(A34,'MAYO 2021'!$A$7:$H$474,8,0)</f>
        <v>1153611777</v>
      </c>
      <c r="G34" s="351" t="s">
        <v>70</v>
      </c>
      <c r="H34" s="350" t="s">
        <v>71</v>
      </c>
      <c r="I34" s="345"/>
      <c r="J34" s="11">
        <f>+VLOOKUP(G34,'MAYO 2022'!$A$7:$H$500,8,0)</f>
        <v>8547159678</v>
      </c>
      <c r="K34" s="93"/>
      <c r="L34" s="165">
        <f>+VLOOKUP(G34,'MAYO 2021'!$A$7:$H$475,8,0)</f>
        <v>1792779767</v>
      </c>
    </row>
    <row r="35" spans="1:12" ht="12.75">
      <c r="A35" s="144" t="s">
        <v>36</v>
      </c>
      <c r="B35" s="350" t="s">
        <v>37</v>
      </c>
      <c r="C35" s="344"/>
      <c r="D35" s="11">
        <f>+VLOOKUP(A35,'MAYO 2022'!$A$7:$H$500,8,0)</f>
        <v>42990641</v>
      </c>
      <c r="E35" s="9"/>
      <c r="F35" s="112">
        <f>+VLOOKUP(A35,'MAYO 2021'!$A$7:$H$474,8,0)</f>
        <v>0</v>
      </c>
      <c r="G35" s="337"/>
      <c r="H35" s="338"/>
      <c r="I35" s="339"/>
      <c r="J35" s="355"/>
      <c r="K35" s="355"/>
      <c r="L35" s="101"/>
    </row>
    <row r="36" spans="1:12" ht="13.5" thickBot="1">
      <c r="A36" s="144" t="s">
        <v>40</v>
      </c>
      <c r="B36" s="354" t="s">
        <v>41</v>
      </c>
      <c r="C36" s="344"/>
      <c r="D36" s="11">
        <f>+VLOOKUP(A36,'MAYO 2022'!$A$7:$H$500,8,0)</f>
        <v>-971034974.33000004</v>
      </c>
      <c r="E36" s="9"/>
      <c r="F36" s="112">
        <f>+VLOOKUP(A36,'MAYO 2021'!$A$7:$H$474,8,0)</f>
        <v>-282893276</v>
      </c>
      <c r="G36" s="337"/>
      <c r="H36" s="346" t="s">
        <v>72</v>
      </c>
      <c r="I36" s="356"/>
      <c r="J36" s="99">
        <f>+J15+J29</f>
        <v>19756167690.619999</v>
      </c>
      <c r="K36" s="355"/>
      <c r="L36" s="100">
        <f>+L15+L29</f>
        <v>3694115605.8899999</v>
      </c>
    </row>
    <row r="37" spans="1:12" ht="13.5" thickTop="1">
      <c r="A37" s="144" t="s">
        <v>73</v>
      </c>
      <c r="B37" s="347" t="s">
        <v>74</v>
      </c>
      <c r="C37" s="344"/>
      <c r="D37" s="106">
        <f>+SUM(D38:D46)</f>
        <v>7353133447.5700006</v>
      </c>
      <c r="E37" s="9"/>
      <c r="F37" s="106">
        <f>+F40+F41+F42+F43+F44+F45+F38+F39+F46</f>
        <v>7580164817.0700006</v>
      </c>
      <c r="G37" s="337"/>
      <c r="H37" s="338"/>
      <c r="I37" s="339"/>
      <c r="J37" s="338"/>
      <c r="K37" s="338"/>
      <c r="L37" s="7"/>
    </row>
    <row r="38" spans="1:12" ht="12.75">
      <c r="A38" s="144" t="s">
        <v>75</v>
      </c>
      <c r="B38" s="350" t="s">
        <v>76</v>
      </c>
      <c r="C38" s="344"/>
      <c r="D38" s="11">
        <f>+VLOOKUP(A38,'MAYO 2022'!$A$7:$H$500,8,0)</f>
        <v>0</v>
      </c>
      <c r="E38" s="9"/>
      <c r="F38" s="112">
        <f>+VLOOKUP(A38,'MAYO 2021'!$A$7:$H$474,8,0)</f>
        <v>1030903897</v>
      </c>
      <c r="G38" s="337"/>
      <c r="H38" s="338"/>
      <c r="I38" s="339"/>
      <c r="J38" s="355"/>
      <c r="K38" s="355"/>
      <c r="L38" s="101"/>
    </row>
    <row r="39" spans="1:12" ht="12.75">
      <c r="A39" s="144" t="s">
        <v>77</v>
      </c>
      <c r="B39" s="350" t="s">
        <v>78</v>
      </c>
      <c r="C39" s="338"/>
      <c r="D39" s="11">
        <f>+VLOOKUP(A39,'MAYO 2022'!$A$7:$H$500,8,0)</f>
        <v>11992966.310000001</v>
      </c>
      <c r="E39" s="9"/>
      <c r="F39" s="112">
        <f>+VLOOKUP(A39,'MAYO 2021'!$A$7:$H$474,8,0)</f>
        <v>296624820</v>
      </c>
      <c r="G39" s="337"/>
      <c r="H39" s="346" t="s">
        <v>79</v>
      </c>
      <c r="I39" s="339"/>
      <c r="J39" s="353">
        <f>+J40</f>
        <v>2720289050.1099992</v>
      </c>
      <c r="K39" s="355"/>
      <c r="L39" s="96">
        <f>+L40</f>
        <v>17650949524.330002</v>
      </c>
    </row>
    <row r="40" spans="1:12" ht="12.75">
      <c r="A40" s="144" t="s">
        <v>80</v>
      </c>
      <c r="B40" s="350" t="s">
        <v>81</v>
      </c>
      <c r="C40" s="344"/>
      <c r="D40" s="11">
        <f>+VLOOKUP(A40,'MAYO 2022'!$A$7:$H$500,8,0)</f>
        <v>0</v>
      </c>
      <c r="E40" s="9"/>
      <c r="F40" s="112">
        <f>+VLOOKUP(A40,'MAYO 2021'!$A$7:$H$474,8,0)</f>
        <v>0</v>
      </c>
      <c r="G40" s="348" t="s">
        <v>82</v>
      </c>
      <c r="H40" s="347" t="s">
        <v>83</v>
      </c>
      <c r="I40" s="352"/>
      <c r="J40" s="353">
        <f>+J41+J43+J44+J42</f>
        <v>2720289050.1099992</v>
      </c>
      <c r="K40" s="93"/>
      <c r="L40" s="96">
        <f>L41+L42+L43</f>
        <v>17650949524.330002</v>
      </c>
    </row>
    <row r="41" spans="1:12" ht="12.75">
      <c r="A41" s="144" t="s">
        <v>84</v>
      </c>
      <c r="B41" s="350" t="s">
        <v>85</v>
      </c>
      <c r="C41" s="344"/>
      <c r="D41" s="11">
        <f>+VLOOKUP(A41,'MAYO 2022'!$A$7:$H$500,8,0)</f>
        <v>7347876584.9799995</v>
      </c>
      <c r="E41" s="9"/>
      <c r="F41" s="112">
        <f>+VLOOKUP(A41,'MAYO 2021'!$A$7:$H$474,8,0)</f>
        <v>6399186000.0100002</v>
      </c>
      <c r="G41" s="351" t="s">
        <v>86</v>
      </c>
      <c r="H41" s="350" t="s">
        <v>87</v>
      </c>
      <c r="I41" s="345"/>
      <c r="J41" s="11">
        <f>+VLOOKUP(G41,'MAYO 2022'!$A$7:$H$500,8,0)</f>
        <v>12771061542.1</v>
      </c>
      <c r="K41" s="93"/>
      <c r="L41" s="165">
        <f>+VLOOKUP(G41,'MAYO 2021'!$A$7:$H$475,8,0)</f>
        <v>12771061542.1</v>
      </c>
    </row>
    <row r="42" spans="1:12" ht="12.75">
      <c r="A42" s="144" t="s">
        <v>88</v>
      </c>
      <c r="B42" s="350" t="s">
        <v>89</v>
      </c>
      <c r="C42" s="344"/>
      <c r="D42" s="11">
        <f>+VLOOKUP(A42,'MAYO 2022'!$A$7:$H$500,8,0)</f>
        <v>586621815.59000003</v>
      </c>
      <c r="E42" s="9"/>
      <c r="F42" s="112">
        <f>+VLOOKUP(A42,'MAYO 2021'!$A$7:$H$474,8,0)</f>
        <v>221853967.44999999</v>
      </c>
      <c r="G42" s="337" t="s">
        <v>90</v>
      </c>
      <c r="H42" s="350" t="s">
        <v>91</v>
      </c>
      <c r="I42" s="345"/>
      <c r="J42" s="11">
        <f>+VLOOKUP(G42,'MAYO 2022'!$A$7:$H$500,8,0)</f>
        <v>2314755774.7199998</v>
      </c>
      <c r="K42" s="93"/>
      <c r="L42" s="165">
        <f>+VLOOKUP(G42,'MAYO 2021'!$A$7:$H$475,8,0)</f>
        <v>2802101834.2800002</v>
      </c>
    </row>
    <row r="43" spans="1:12" ht="12.75">
      <c r="A43" s="144" t="s">
        <v>92</v>
      </c>
      <c r="B43" s="350" t="s">
        <v>93</v>
      </c>
      <c r="C43" s="344"/>
      <c r="D43" s="11">
        <f>+VLOOKUP(A43,'MAYO 2022'!$A$7:$H$500,8,0)</f>
        <v>1549676079.6500001</v>
      </c>
      <c r="E43" s="9"/>
      <c r="F43" s="112">
        <f>+VLOOKUP(A43,'MAYO 2021'!$A$7:$H$474,8,0)</f>
        <v>1413116881.8099999</v>
      </c>
      <c r="G43" s="337"/>
      <c r="H43" s="350" t="s">
        <v>94</v>
      </c>
      <c r="I43" s="339"/>
      <c r="J43" s="11">
        <f>+'GCF-FOR10'!E45</f>
        <v>-12365528266.710001</v>
      </c>
      <c r="K43" s="93"/>
      <c r="L43" s="165">
        <f>+'GCF-FOR10'!H45</f>
        <v>2077786147.9499998</v>
      </c>
    </row>
    <row r="44" spans="1:12" ht="12.75">
      <c r="A44" s="144" t="s">
        <v>95</v>
      </c>
      <c r="B44" s="350" t="s">
        <v>96</v>
      </c>
      <c r="C44" s="344"/>
      <c r="D44" s="11">
        <f>+VLOOKUP(A44,'MAYO 2022'!$A$7:$H$500,8,0)</f>
        <v>242083976</v>
      </c>
      <c r="E44" s="9"/>
      <c r="F44" s="112">
        <f>+VLOOKUP(A44,'MAYO 2021'!$A$7:$H$474,8,0)</f>
        <v>242083976</v>
      </c>
      <c r="G44" s="337" t="s">
        <v>97</v>
      </c>
      <c r="H44" s="350" t="s">
        <v>98</v>
      </c>
      <c r="I44" s="345"/>
      <c r="J44" s="11">
        <f>+VLOOKUP(G44,'MAYO 2022'!$A$7:$H$328,8,0)</f>
        <v>0</v>
      </c>
      <c r="K44" s="93"/>
      <c r="L44" s="165">
        <f>+VLOOKUP(G44,'MAYO 2021'!$A$7:$H$455,8,0)</f>
        <v>0</v>
      </c>
    </row>
    <row r="45" spans="1:12" ht="12.75">
      <c r="A45" s="144" t="s">
        <v>99</v>
      </c>
      <c r="B45" s="350" t="s">
        <v>100</v>
      </c>
      <c r="C45" s="344"/>
      <c r="D45" s="11">
        <f>+VLOOKUP(A45,'MAYO 2022'!$A$7:$H$500,8,0)</f>
        <v>-2031360507.96</v>
      </c>
      <c r="E45" s="9"/>
      <c r="F45" s="112">
        <f>+VLOOKUP(A45,'MAYO 2021'!$A$7:$H$474,8,0)</f>
        <v>-1669847258.2</v>
      </c>
      <c r="G45" s="337"/>
      <c r="H45" s="346"/>
      <c r="I45" s="345"/>
      <c r="J45" s="93"/>
      <c r="K45" s="102"/>
      <c r="L45" s="91"/>
    </row>
    <row r="46" spans="1:12" ht="13.5" thickBot="1">
      <c r="A46" s="144" t="s">
        <v>101</v>
      </c>
      <c r="B46" s="354" t="s">
        <v>102</v>
      </c>
      <c r="C46" s="357"/>
      <c r="D46" s="11">
        <f>+VLOOKUP(A46,'MAYO 2022'!$A$7:$H$500,8,0)</f>
        <v>-353757467</v>
      </c>
      <c r="E46" s="9"/>
      <c r="F46" s="112">
        <f>+VLOOKUP(A46,'MAYO 2021'!$A$7:$H$474,8,0)</f>
        <v>-353757467</v>
      </c>
      <c r="G46" s="337"/>
      <c r="H46" s="346" t="s">
        <v>103</v>
      </c>
      <c r="I46" s="356"/>
      <c r="J46" s="99">
        <f>+J40</f>
        <v>2720289050.1099992</v>
      </c>
      <c r="K46" s="355"/>
      <c r="L46" s="100">
        <f>+L40</f>
        <v>17650949524.330002</v>
      </c>
    </row>
    <row r="47" spans="1:12" ht="13.5" thickTop="1">
      <c r="A47" s="141"/>
      <c r="B47" s="338"/>
      <c r="C47" s="357"/>
      <c r="D47" s="105"/>
      <c r="E47" s="9"/>
      <c r="F47" s="113"/>
      <c r="G47" s="337"/>
      <c r="H47" s="338"/>
      <c r="I47" s="339"/>
      <c r="J47" s="338"/>
      <c r="K47" s="338"/>
      <c r="L47" s="7"/>
    </row>
    <row r="48" spans="1:12" ht="12.75">
      <c r="A48" s="141"/>
      <c r="B48" s="358"/>
      <c r="C48" s="338"/>
      <c r="D48" s="355"/>
      <c r="E48" s="9"/>
      <c r="F48" s="113"/>
      <c r="G48" s="337"/>
      <c r="H48" s="359"/>
      <c r="I48" s="356"/>
      <c r="J48" s="103"/>
      <c r="K48" s="355"/>
      <c r="L48" s="104"/>
    </row>
    <row r="49" spans="1:15" ht="13.5" thickBot="1">
      <c r="A49" s="141"/>
      <c r="B49" s="346" t="s">
        <v>104</v>
      </c>
      <c r="C49" s="357"/>
      <c r="D49" s="99">
        <f>+D15+D32</f>
        <v>22476456740.730003</v>
      </c>
      <c r="E49" s="9"/>
      <c r="F49" s="99">
        <f>+F15+F32</f>
        <v>21345065130.220001</v>
      </c>
      <c r="G49" s="337"/>
      <c r="H49" s="360" t="s">
        <v>105</v>
      </c>
      <c r="I49" s="339"/>
      <c r="J49" s="99">
        <f>+J36+J46</f>
        <v>22476456740.73</v>
      </c>
      <c r="K49" s="105">
        <f>+D49-J49</f>
        <v>0</v>
      </c>
      <c r="L49" s="100">
        <f>+L36+L46</f>
        <v>21345065130.220001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1"/>
      <c r="B50" s="361"/>
      <c r="C50" s="357"/>
      <c r="D50" s="106"/>
      <c r="E50" s="338"/>
      <c r="F50" s="113"/>
      <c r="G50" s="337"/>
      <c r="H50" s="360"/>
      <c r="I50" s="339"/>
      <c r="J50" s="106"/>
      <c r="K50" s="105"/>
      <c r="L50" s="101"/>
    </row>
    <row r="51" spans="1:15" ht="12.75">
      <c r="A51" s="141"/>
      <c r="B51" s="361"/>
      <c r="C51" s="357"/>
      <c r="D51" s="106"/>
      <c r="E51" s="338"/>
      <c r="F51" s="113"/>
      <c r="G51" s="337"/>
      <c r="H51" s="360"/>
      <c r="I51" s="339"/>
      <c r="J51" s="106"/>
      <c r="K51" s="105"/>
      <c r="L51" s="101"/>
    </row>
    <row r="52" spans="1:15" ht="12.75">
      <c r="A52" s="141" t="s">
        <v>106</v>
      </c>
      <c r="B52" s="347" t="s">
        <v>107</v>
      </c>
      <c r="C52" s="357"/>
      <c r="D52" s="106">
        <f>+D53+D55+D58</f>
        <v>0</v>
      </c>
      <c r="E52" s="362"/>
      <c r="F52" s="106">
        <f>+F53+F55+F58</f>
        <v>0</v>
      </c>
      <c r="G52" s="337" t="s">
        <v>108</v>
      </c>
      <c r="H52" s="347" t="s">
        <v>109</v>
      </c>
      <c r="I52" s="339"/>
      <c r="J52" s="106">
        <f>+J53+J56+J58</f>
        <v>0</v>
      </c>
      <c r="K52" s="105"/>
      <c r="L52" s="168">
        <f>+L53+L56+L58</f>
        <v>0</v>
      </c>
    </row>
    <row r="53" spans="1:15" ht="12.75">
      <c r="A53" s="141" t="s">
        <v>110</v>
      </c>
      <c r="B53" s="347" t="s">
        <v>111</v>
      </c>
      <c r="C53" s="343"/>
      <c r="D53" s="106">
        <f>+SUM(D54)</f>
        <v>347088385</v>
      </c>
      <c r="E53" s="338"/>
      <c r="F53" s="106">
        <f>F54</f>
        <v>347088385</v>
      </c>
      <c r="G53" s="337" t="s">
        <v>112</v>
      </c>
      <c r="H53" s="347" t="s">
        <v>113</v>
      </c>
      <c r="I53" s="352"/>
      <c r="J53" s="353">
        <f>+J54+J55</f>
        <v>34839498148.209999</v>
      </c>
      <c r="K53" s="105"/>
      <c r="L53" s="96">
        <f>L54+L55</f>
        <v>507886213802.84998</v>
      </c>
    </row>
    <row r="54" spans="1:15" ht="27.75" customHeight="1">
      <c r="A54" s="141" t="s">
        <v>114</v>
      </c>
      <c r="B54" s="350" t="s">
        <v>115</v>
      </c>
      <c r="C54" s="357"/>
      <c r="D54" s="11">
        <f>+VLOOKUP(A54,'MAYO 2022'!$A$7:$H$500,8,0)</f>
        <v>347088385</v>
      </c>
      <c r="E54" s="338"/>
      <c r="F54" s="112">
        <f>+VLOOKUP(A54,'MAYO 2021'!$A$7:$H$455,8,0)</f>
        <v>347088385</v>
      </c>
      <c r="G54" s="337" t="s">
        <v>116</v>
      </c>
      <c r="H54" s="350" t="s">
        <v>117</v>
      </c>
      <c r="I54" s="339"/>
      <c r="J54" s="11">
        <f>+VLOOKUP(G54,'MAYO 2022'!$A$7:$H$500,8,0)</f>
        <v>34809987028</v>
      </c>
      <c r="K54" s="105"/>
      <c r="L54" s="165">
        <f>+VLOOKUP(G54,'MAYO 2021'!$A$7:$H$475,8,0)</f>
        <v>507875876847</v>
      </c>
    </row>
    <row r="55" spans="1:15" ht="12.75">
      <c r="A55" s="141" t="s">
        <v>118</v>
      </c>
      <c r="B55" s="347" t="s">
        <v>119</v>
      </c>
      <c r="C55" s="338"/>
      <c r="D55" s="106">
        <f>+SUM(D56:D57)</f>
        <v>915370327.89999998</v>
      </c>
      <c r="E55" s="134"/>
      <c r="F55" s="106">
        <f>F56+F57</f>
        <v>986482140.89999998</v>
      </c>
      <c r="G55" s="337" t="s">
        <v>120</v>
      </c>
      <c r="H55" s="350" t="s">
        <v>121</v>
      </c>
      <c r="I55" s="339"/>
      <c r="J55" s="11">
        <f>+VLOOKUP(G55,'MAYO 2022'!$A$7:$H$500,8,0)</f>
        <v>29511120.210000001</v>
      </c>
      <c r="K55" s="105"/>
      <c r="L55" s="165">
        <f>+VLOOKUP(G55,'MAYO 2021'!$A$7:$H$475,8,0)</f>
        <v>10336955.85</v>
      </c>
    </row>
    <row r="56" spans="1:15" ht="12.75">
      <c r="A56" s="141" t="s">
        <v>122</v>
      </c>
      <c r="B56" s="350" t="s">
        <v>123</v>
      </c>
      <c r="C56" s="357"/>
      <c r="D56" s="11">
        <f>+VLOOKUP(A56,'MAYO 2022'!$A$7:$H$500,8,0)</f>
        <v>35025440</v>
      </c>
      <c r="E56" s="338"/>
      <c r="F56" s="112">
        <f>+VLOOKUP(A56,'MAYO 2021'!$A$7:$H$455,8,0)</f>
        <v>261811362</v>
      </c>
      <c r="G56" s="337" t="s">
        <v>124</v>
      </c>
      <c r="H56" s="347" t="s">
        <v>125</v>
      </c>
      <c r="I56" s="352"/>
      <c r="J56" s="353">
        <f>+J57</f>
        <v>1568714125</v>
      </c>
      <c r="K56" s="105"/>
      <c r="L56" s="96">
        <f>L57</f>
        <v>1338186070.3699999</v>
      </c>
    </row>
    <row r="57" spans="1:15" ht="12.75">
      <c r="A57" s="141" t="s">
        <v>126</v>
      </c>
      <c r="B57" s="350" t="s">
        <v>127</v>
      </c>
      <c r="C57" s="338"/>
      <c r="D57" s="11">
        <f>+VLOOKUP(A57,'MAYO 2022'!$A$7:$H$500,8,0)</f>
        <v>880344887.89999998</v>
      </c>
      <c r="E57" s="338"/>
      <c r="F57" s="112">
        <f>+VLOOKUP(A57,'MAYO 2021'!$A$7:$H$455,8,0)</f>
        <v>724670778.89999998</v>
      </c>
      <c r="G57" s="337" t="s">
        <v>128</v>
      </c>
      <c r="H57" s="350" t="s">
        <v>129</v>
      </c>
      <c r="I57" s="339"/>
      <c r="J57" s="11">
        <f>+VLOOKUP(G57,'MAYO 2022'!$A$7:$H$500,8,0)</f>
        <v>1568714125</v>
      </c>
      <c r="K57" s="105"/>
      <c r="L57" s="165">
        <f>+VLOOKUP(G57,'MAYO 2021'!$A$7:$H$475,8,0)</f>
        <v>1338186070.3699999</v>
      </c>
    </row>
    <row r="58" spans="1:15" ht="12.75">
      <c r="A58" s="141" t="s">
        <v>130</v>
      </c>
      <c r="B58" s="347" t="s">
        <v>131</v>
      </c>
      <c r="C58" s="344"/>
      <c r="D58" s="106">
        <f>+SUM(D59:D60)</f>
        <v>-1262458712.9000001</v>
      </c>
      <c r="E58" s="338"/>
      <c r="F58" s="106">
        <f>+F59+F60</f>
        <v>-1333570525.9000001</v>
      </c>
      <c r="G58" s="337" t="s">
        <v>132</v>
      </c>
      <c r="H58" s="347" t="s">
        <v>133</v>
      </c>
      <c r="I58" s="352"/>
      <c r="J58" s="353">
        <f>+J59+J60</f>
        <v>-36408212273.209999</v>
      </c>
      <c r="K58" s="355"/>
      <c r="L58" s="96">
        <f>L59+L60</f>
        <v>-509224399873.21997</v>
      </c>
    </row>
    <row r="59" spans="1:15" ht="12.75">
      <c r="A59" s="141" t="s">
        <v>134</v>
      </c>
      <c r="B59" s="350" t="s">
        <v>135</v>
      </c>
      <c r="C59" s="357"/>
      <c r="D59" s="11">
        <f>+VLOOKUP(A59,'MAYO 2022'!$A$7:$H$500,8,0)</f>
        <v>-347088385</v>
      </c>
      <c r="E59" s="338"/>
      <c r="F59" s="112">
        <f>+VLOOKUP(A59,'MAYO 2021'!$A$7:$H$455,8,0)</f>
        <v>-347088385</v>
      </c>
      <c r="G59" s="337" t="s">
        <v>136</v>
      </c>
      <c r="H59" s="350" t="s">
        <v>137</v>
      </c>
      <c r="I59" s="339"/>
      <c r="J59" s="11">
        <f>+VLOOKUP(G59,'MAYO 2022'!$A$7:$H$500,8,0)</f>
        <v>-34839498148.209999</v>
      </c>
      <c r="K59" s="355"/>
      <c r="L59" s="165">
        <f>+VLOOKUP(G59,'MAYO 2021'!$A$7:$H$475,8,0)</f>
        <v>-507886213802.84998</v>
      </c>
    </row>
    <row r="60" spans="1:15" ht="12.75">
      <c r="A60" s="141" t="s">
        <v>138</v>
      </c>
      <c r="B60" s="350" t="s">
        <v>139</v>
      </c>
      <c r="C60" s="338"/>
      <c r="D60" s="11">
        <f>+VLOOKUP(A60,'MAYO 2022'!$A$7:$H$500,8,0)</f>
        <v>-915370327.89999998</v>
      </c>
      <c r="E60" s="338"/>
      <c r="F60" s="112">
        <f>+VLOOKUP(A60,'MAYO 2021'!$A$7:$H$455,8,0)</f>
        <v>-986482140.89999998</v>
      </c>
      <c r="G60" s="337" t="s">
        <v>140</v>
      </c>
      <c r="H60" s="350" t="s">
        <v>141</v>
      </c>
      <c r="I60" s="339"/>
      <c r="J60" s="11">
        <f>+VLOOKUP(G60,'MAYO 2022'!$A$7:$H$500,8,0)</f>
        <v>-1568714125</v>
      </c>
      <c r="K60" s="355"/>
      <c r="L60" s="165">
        <f>+VLOOKUP(G60,'MAYO 2021'!$A$7:$H$475,8,0)</f>
        <v>-1338186070.3699999</v>
      </c>
    </row>
    <row r="61" spans="1:15" ht="12.75">
      <c r="A61" s="141"/>
      <c r="B61" s="338"/>
      <c r="C61" s="338"/>
      <c r="D61" s="121"/>
      <c r="E61" s="84"/>
      <c r="F61" s="115"/>
      <c r="G61" s="351"/>
      <c r="H61" s="350"/>
      <c r="I61" s="339"/>
      <c r="J61" s="11"/>
      <c r="K61" s="338"/>
      <c r="L61" s="27"/>
    </row>
    <row r="62" spans="1:15" ht="12.75">
      <c r="A62" s="141"/>
      <c r="B62" s="338"/>
      <c r="C62" s="338"/>
      <c r="D62" s="355"/>
      <c r="E62" s="363"/>
      <c r="F62" s="364"/>
      <c r="G62" s="351"/>
      <c r="H62" s="350"/>
      <c r="I62" s="339"/>
      <c r="J62" s="11"/>
      <c r="K62" s="338"/>
      <c r="L62" s="27"/>
    </row>
    <row r="63" spans="1:15" ht="12">
      <c r="A63" s="141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275"/>
    </row>
    <row r="64" spans="1:15" ht="12.75">
      <c r="A64" s="141"/>
      <c r="B64" s="338"/>
      <c r="C64" s="338"/>
      <c r="D64" s="355"/>
      <c r="E64" s="338"/>
      <c r="F64" s="366"/>
      <c r="G64" s="351"/>
      <c r="H64" s="350"/>
      <c r="I64" s="339"/>
      <c r="J64" s="11"/>
      <c r="K64" s="338"/>
      <c r="L64" s="27"/>
    </row>
    <row r="65" spans="1:13">
      <c r="A65" s="141"/>
      <c r="B65" s="338"/>
      <c r="C65" s="338"/>
      <c r="D65" s="121"/>
      <c r="E65" s="84"/>
      <c r="F65" s="115"/>
      <c r="G65" s="337"/>
      <c r="H65" s="338"/>
      <c r="I65" s="339"/>
      <c r="J65" s="338"/>
      <c r="K65" s="338"/>
      <c r="L65" s="7"/>
    </row>
    <row r="66" spans="1:13" ht="12.75">
      <c r="A66" s="141"/>
      <c r="B66" s="338"/>
      <c r="C66" s="338"/>
      <c r="D66" s="355"/>
      <c r="E66" s="338"/>
      <c r="F66" s="366"/>
      <c r="G66" s="351"/>
      <c r="H66" s="350"/>
      <c r="I66" s="339"/>
      <c r="J66" s="11"/>
      <c r="K66" s="338"/>
      <c r="L66" s="27"/>
    </row>
    <row r="67" spans="1:13">
      <c r="A67" s="141"/>
      <c r="B67" s="338"/>
      <c r="C67" s="338"/>
      <c r="D67" s="121"/>
      <c r="E67" s="84"/>
      <c r="F67" s="115"/>
      <c r="G67" s="337"/>
      <c r="H67" s="338"/>
      <c r="I67" s="339"/>
      <c r="J67" s="338"/>
      <c r="K67" s="338"/>
      <c r="L67" s="7"/>
    </row>
    <row r="68" spans="1:13" ht="15">
      <c r="A68" s="141"/>
      <c r="B68" s="338"/>
      <c r="C68" s="338"/>
      <c r="D68" s="355"/>
      <c r="E68" s="367"/>
      <c r="F68" s="368"/>
      <c r="G68" s="351"/>
      <c r="H68" s="350"/>
      <c r="I68" s="339"/>
      <c r="J68" s="11"/>
      <c r="K68" s="338"/>
      <c r="L68" s="7"/>
      <c r="M68" s="15"/>
    </row>
    <row r="69" spans="1:13" s="15" customFormat="1" ht="12.6" customHeight="1">
      <c r="A69" s="141"/>
      <c r="B69" s="369" t="s">
        <v>142</v>
      </c>
      <c r="C69" s="370"/>
      <c r="D69" s="368"/>
      <c r="E69" s="367"/>
      <c r="F69" s="368"/>
      <c r="G69" s="371"/>
      <c r="H69" s="369" t="s">
        <v>143</v>
      </c>
      <c r="I69" s="372"/>
      <c r="J69" s="370"/>
      <c r="K69" s="367"/>
      <c r="L69" s="16"/>
    </row>
    <row r="70" spans="1:13" s="15" customFormat="1" ht="12.6" customHeight="1">
      <c r="A70" s="141"/>
      <c r="B70" s="369" t="s">
        <v>144</v>
      </c>
      <c r="C70" s="370"/>
      <c r="D70" s="368"/>
      <c r="E70" s="367"/>
      <c r="F70" s="368"/>
      <c r="G70" s="371"/>
      <c r="H70" s="369" t="s">
        <v>145</v>
      </c>
      <c r="I70" s="372"/>
      <c r="J70" s="370"/>
      <c r="K70" s="367"/>
      <c r="L70" s="16"/>
    </row>
    <row r="71" spans="1:13" s="15" customFormat="1" ht="12.6" customHeight="1">
      <c r="A71" s="141"/>
      <c r="B71" s="373"/>
      <c r="C71" s="374"/>
      <c r="D71" s="368"/>
      <c r="E71" s="367"/>
      <c r="F71" s="368"/>
      <c r="G71" s="371"/>
      <c r="H71" s="369" t="s">
        <v>146</v>
      </c>
      <c r="I71" s="372"/>
      <c r="J71" s="370"/>
      <c r="K71" s="367"/>
      <c r="L71" s="16"/>
    </row>
    <row r="72" spans="1:13" s="15" customFormat="1" ht="12.6" customHeight="1">
      <c r="A72" s="141"/>
      <c r="B72" s="373"/>
      <c r="C72" s="374"/>
      <c r="D72" s="368"/>
      <c r="E72" s="367"/>
      <c r="F72" s="368"/>
      <c r="G72" s="371"/>
      <c r="H72" s="367" t="s">
        <v>147</v>
      </c>
      <c r="I72" s="372"/>
      <c r="J72" s="374"/>
      <c r="K72" s="375"/>
      <c r="L72" s="16"/>
    </row>
    <row r="73" spans="1:13" s="15" customFormat="1" ht="12.6" customHeight="1" thickBot="1">
      <c r="A73" s="169"/>
      <c r="B73" s="85"/>
      <c r="C73" s="86"/>
      <c r="D73" s="123"/>
      <c r="E73" s="79"/>
      <c r="F73" s="117"/>
      <c r="G73" s="149"/>
      <c r="H73" s="87"/>
      <c r="I73" s="88"/>
      <c r="J73" s="86"/>
      <c r="K73" s="89"/>
      <c r="L73" s="90"/>
      <c r="M73" s="3"/>
    </row>
    <row r="74" spans="1:13" ht="26.25" customHeight="1" thickBot="1">
      <c r="A74" s="145" t="s">
        <v>148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80"/>
    </row>
    <row r="75" spans="1:13" s="80" customFormat="1" ht="16.5" customHeight="1" thickBot="1">
      <c r="A75" s="203" t="s">
        <v>149</v>
      </c>
      <c r="B75" s="4"/>
      <c r="C75" s="4"/>
      <c r="D75" s="173"/>
      <c r="E75" s="4"/>
      <c r="F75" s="174"/>
      <c r="G75" s="175"/>
      <c r="H75" s="4"/>
      <c r="I75" s="176"/>
      <c r="J75" s="4"/>
      <c r="K75" s="4"/>
      <c r="L75" s="177"/>
      <c r="M75" s="3"/>
    </row>
    <row r="76" spans="1:13">
      <c r="A76" s="146"/>
      <c r="E76" s="3"/>
      <c r="F76" s="114"/>
    </row>
    <row r="77" spans="1:13">
      <c r="A77" s="146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64"/>
  <sheetViews>
    <sheetView topLeftCell="A26" workbookViewId="0">
      <selection activeCell="H45" sqref="H45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299"/>
      <c r="B1" s="29" t="s">
        <v>0</v>
      </c>
      <c r="C1" s="301" t="s">
        <v>1</v>
      </c>
      <c r="D1" s="302"/>
      <c r="E1" s="302"/>
      <c r="F1" s="303"/>
      <c r="G1" s="304" t="s">
        <v>150</v>
      </c>
      <c r="H1" s="305"/>
      <c r="I1" s="30" t="s">
        <v>151</v>
      </c>
    </row>
    <row r="2" spans="1:9" s="31" customFormat="1" ht="29.25" customHeight="1" thickBot="1">
      <c r="A2" s="300"/>
      <c r="B2" s="32" t="s">
        <v>4</v>
      </c>
      <c r="C2" s="306" t="s">
        <v>152</v>
      </c>
      <c r="D2" s="307"/>
      <c r="E2" s="307"/>
      <c r="F2" s="308"/>
      <c r="G2" s="309" t="s">
        <v>153</v>
      </c>
      <c r="H2" s="310"/>
      <c r="I2" s="33" t="s">
        <v>7</v>
      </c>
    </row>
    <row r="3" spans="1:9">
      <c r="A3" s="34"/>
      <c r="E3" s="36"/>
      <c r="H3" s="37"/>
      <c r="I3" s="38"/>
    </row>
    <row r="4" spans="1:9" ht="12.75">
      <c r="A4" s="311" t="s">
        <v>8</v>
      </c>
      <c r="B4" s="312"/>
      <c r="C4" s="312"/>
      <c r="D4" s="312"/>
      <c r="E4" s="312"/>
      <c r="F4" s="312"/>
      <c r="G4" s="312"/>
      <c r="H4" s="312"/>
      <c r="I4" s="313"/>
    </row>
    <row r="5" spans="1:9">
      <c r="A5" s="291" t="s">
        <v>154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39"/>
      <c r="B6" s="178"/>
      <c r="C6" s="178"/>
      <c r="D6" s="178"/>
      <c r="E6" s="40"/>
      <c r="F6" s="178"/>
      <c r="G6" s="178"/>
      <c r="H6" s="178"/>
      <c r="I6" s="153"/>
    </row>
    <row r="7" spans="1:9">
      <c r="A7" s="39"/>
      <c r="B7" s="178"/>
      <c r="C7" s="178"/>
      <c r="D7" s="178"/>
      <c r="E7" s="40"/>
      <c r="F7" s="178"/>
      <c r="G7" s="178"/>
      <c r="H7" s="178"/>
      <c r="I7" s="153"/>
    </row>
    <row r="8" spans="1:9">
      <c r="A8" s="39"/>
      <c r="B8" s="178"/>
      <c r="C8" s="178"/>
      <c r="D8" s="178"/>
      <c r="E8" s="40"/>
      <c r="F8" s="178"/>
      <c r="G8" s="178"/>
      <c r="H8" s="178"/>
      <c r="I8" s="153"/>
    </row>
    <row r="9" spans="1:9">
      <c r="A9" s="39"/>
      <c r="B9" s="178"/>
      <c r="C9" s="178"/>
      <c r="D9" s="178"/>
      <c r="E9" s="40"/>
      <c r="F9" s="178"/>
      <c r="G9" s="178"/>
      <c r="H9" s="178"/>
      <c r="I9" s="153"/>
    </row>
    <row r="10" spans="1:9" s="44" customFormat="1" ht="12.75">
      <c r="A10" s="41"/>
      <c r="B10" s="179" t="s">
        <v>155</v>
      </c>
      <c r="C10" s="179"/>
      <c r="D10" s="180"/>
      <c r="E10" s="42" t="s">
        <v>811</v>
      </c>
      <c r="F10" s="180"/>
      <c r="G10" s="180"/>
      <c r="H10" s="181" t="s">
        <v>812</v>
      </c>
      <c r="I10" s="43"/>
    </row>
    <row r="11" spans="1:9" s="48" customFormat="1" ht="12.75">
      <c r="A11" s="45"/>
      <c r="B11" s="182"/>
      <c r="C11" s="179"/>
      <c r="D11" s="180"/>
      <c r="E11" s="46"/>
      <c r="F11" s="180"/>
      <c r="G11" s="180"/>
      <c r="H11" s="178"/>
      <c r="I11" s="47"/>
    </row>
    <row r="12" spans="1:9" ht="12.75">
      <c r="A12" s="49"/>
      <c r="B12" s="183"/>
      <c r="C12" s="184"/>
      <c r="E12" s="50"/>
      <c r="F12" s="185"/>
      <c r="G12" s="185"/>
      <c r="H12" s="186"/>
      <c r="I12" s="38"/>
    </row>
    <row r="13" spans="1:9" s="52" customFormat="1" ht="13.5" thickBot="1">
      <c r="A13" s="51" t="s">
        <v>156</v>
      </c>
      <c r="B13" s="151" t="s">
        <v>157</v>
      </c>
      <c r="C13" s="187"/>
      <c r="E13" s="260">
        <f>+E15+E19</f>
        <v>1890528933.0599999</v>
      </c>
      <c r="F13" s="188"/>
      <c r="G13" s="188"/>
      <c r="H13" s="260">
        <f>+H15+H19</f>
        <v>9856230576</v>
      </c>
      <c r="I13" s="55"/>
    </row>
    <row r="14" spans="1:9" s="52" customFormat="1" ht="12.75">
      <c r="A14" s="51"/>
      <c r="B14" s="151"/>
      <c r="C14" s="187"/>
      <c r="E14" s="259"/>
      <c r="F14" s="188"/>
      <c r="G14" s="188"/>
      <c r="H14" s="259"/>
      <c r="I14" s="55"/>
    </row>
    <row r="15" spans="1:9" s="52" customFormat="1" ht="12.75">
      <c r="A15" s="51" t="s">
        <v>158</v>
      </c>
      <c r="B15" s="151" t="s">
        <v>159</v>
      </c>
      <c r="C15" s="187"/>
      <c r="E15" s="54">
        <f>+E16+E17</f>
        <v>1458571226</v>
      </c>
      <c r="F15" s="188"/>
      <c r="G15" s="188"/>
      <c r="H15" s="54">
        <f>+H16+H17</f>
        <v>9435846994.1000004</v>
      </c>
      <c r="I15" s="55"/>
    </row>
    <row r="16" spans="1:9" ht="12.75">
      <c r="A16" s="56" t="s">
        <v>160</v>
      </c>
      <c r="B16" s="152" t="s">
        <v>161</v>
      </c>
      <c r="C16" s="187"/>
      <c r="E16" s="11">
        <f>+VLOOKUP(A16,'MAYO 2022'!$A$196:$H$500,6,0)</f>
        <v>1470962211</v>
      </c>
      <c r="F16" s="186"/>
      <c r="G16" s="186"/>
      <c r="H16" s="57">
        <f>+VLOOKUP(A16,'MAYO 2021'!$A$7:$H$475,6,0)</f>
        <v>9435846994.1000004</v>
      </c>
      <c r="I16" s="38"/>
    </row>
    <row r="17" spans="1:9" ht="12.75">
      <c r="A17" s="58" t="s">
        <v>162</v>
      </c>
      <c r="B17" s="152" t="s">
        <v>163</v>
      </c>
      <c r="C17" s="187"/>
      <c r="E17" s="11">
        <f>+VLOOKUP(A17,'MAYO 2022'!$A$196:$H$500,6,0)</f>
        <v>-12390985</v>
      </c>
      <c r="F17" s="186"/>
      <c r="G17" s="186"/>
      <c r="H17" s="57">
        <v>0</v>
      </c>
      <c r="I17" s="38"/>
    </row>
    <row r="18" spans="1:9" ht="12.75">
      <c r="A18" s="56"/>
      <c r="B18" s="152"/>
      <c r="C18" s="187"/>
      <c r="E18" s="57"/>
      <c r="F18" s="186"/>
      <c r="G18" s="186"/>
      <c r="H18" s="57"/>
      <c r="I18" s="38"/>
    </row>
    <row r="19" spans="1:9" s="52" customFormat="1" ht="12.75">
      <c r="A19" s="51" t="s">
        <v>164</v>
      </c>
      <c r="B19" s="151" t="s">
        <v>165</v>
      </c>
      <c r="C19" s="187"/>
      <c r="E19" s="54">
        <f>+E20+E21+E22</f>
        <v>431957707.06</v>
      </c>
      <c r="F19" s="188"/>
      <c r="G19" s="188"/>
      <c r="H19" s="54">
        <f>+H20+H21+H22</f>
        <v>420383581.89999998</v>
      </c>
      <c r="I19" s="55"/>
    </row>
    <row r="20" spans="1:9" ht="12.75">
      <c r="A20" s="56" t="s">
        <v>166</v>
      </c>
      <c r="B20" s="152" t="s">
        <v>167</v>
      </c>
      <c r="C20" s="187"/>
      <c r="E20" s="11">
        <f>+VLOOKUP(A20,'MAYO 2022'!$A$196:$H$500,6,0)</f>
        <v>211234530</v>
      </c>
      <c r="F20" s="186"/>
      <c r="G20" s="186"/>
      <c r="H20" s="57">
        <f>+VLOOKUP(A20,'MAYO 2021'!$A$7:$H$475,6,0)</f>
        <v>297253097.89999998</v>
      </c>
      <c r="I20" s="38"/>
    </row>
    <row r="21" spans="1:9" ht="12.75">
      <c r="A21" s="59" t="s">
        <v>168</v>
      </c>
      <c r="B21" s="183" t="s">
        <v>169</v>
      </c>
      <c r="C21" s="187"/>
      <c r="E21" s="11">
        <f>+VLOOKUP(A21,'MAYO 2022'!$A$196:$H$500,6,0)</f>
        <v>219121198.38999999</v>
      </c>
      <c r="F21" s="186"/>
      <c r="G21" s="186"/>
      <c r="H21" s="57">
        <f>+VLOOKUP(A21,'MAYO 2021'!$A$7:$H$475,6,0)</f>
        <v>121092587</v>
      </c>
      <c r="I21" s="38"/>
    </row>
    <row r="22" spans="1:9" ht="12.75">
      <c r="A22" s="59" t="s">
        <v>170</v>
      </c>
      <c r="B22" s="183" t="s">
        <v>171</v>
      </c>
      <c r="C22" s="187"/>
      <c r="E22" s="11">
        <f>+VLOOKUP(A22,'MAYO 2022'!$A$196:$H$500,6,0)</f>
        <v>1601978.67</v>
      </c>
      <c r="F22" s="186"/>
      <c r="G22" s="186"/>
      <c r="H22" s="57">
        <f>+VLOOKUP(A22,'MAYO 2021'!$A$7:$H$475,6,0)</f>
        <v>2037897</v>
      </c>
      <c r="I22" s="38"/>
    </row>
    <row r="23" spans="1:9" ht="12.75">
      <c r="A23" s="59"/>
      <c r="B23" s="189"/>
      <c r="C23" s="187"/>
      <c r="E23" s="50"/>
      <c r="F23" s="186"/>
      <c r="G23" s="186"/>
      <c r="H23" s="50"/>
      <c r="I23" s="38"/>
    </row>
    <row r="24" spans="1:9" s="52" customFormat="1" ht="13.5" thickBot="1">
      <c r="A24" s="51" t="s">
        <v>172</v>
      </c>
      <c r="B24" s="151" t="s">
        <v>173</v>
      </c>
      <c r="C24" s="187"/>
      <c r="E24" s="53">
        <f>+E25+E34+E40</f>
        <v>14256057199.77</v>
      </c>
      <c r="F24" s="188"/>
      <c r="G24" s="188"/>
      <c r="H24" s="53">
        <f>+H25+H34+H40</f>
        <v>7778444428.0500002</v>
      </c>
      <c r="I24" s="55"/>
    </row>
    <row r="25" spans="1:9" s="52" customFormat="1" ht="12.75">
      <c r="A25" s="51" t="s">
        <v>174</v>
      </c>
      <c r="B25" s="151" t="s">
        <v>175</v>
      </c>
      <c r="C25" s="187"/>
      <c r="E25" s="54">
        <f>SUM(E26:E32)</f>
        <v>8105256993.1599998</v>
      </c>
      <c r="F25" s="188"/>
      <c r="G25" s="188"/>
      <c r="H25" s="54">
        <f>SUM(H26:H32)</f>
        <v>7460053018.0500002</v>
      </c>
      <c r="I25" s="55"/>
    </row>
    <row r="26" spans="1:9" ht="12.75">
      <c r="A26" s="56" t="s">
        <v>176</v>
      </c>
      <c r="B26" s="152" t="s">
        <v>177</v>
      </c>
      <c r="C26" s="187"/>
      <c r="E26" s="11">
        <f>+VLOOKUP(A26,'MAYO 2022'!$A$196:$H$500,6,0)</f>
        <v>2883744852.23</v>
      </c>
      <c r="F26" s="188"/>
      <c r="G26" s="188"/>
      <c r="H26" s="57">
        <f>+VLOOKUP(A26,'MAYO 2021'!$A$7:$H$475,6,0)</f>
        <v>2568089830</v>
      </c>
      <c r="I26" s="38"/>
    </row>
    <row r="27" spans="1:9" ht="12.75">
      <c r="A27" s="56" t="s">
        <v>178</v>
      </c>
      <c r="B27" s="152" t="s">
        <v>179</v>
      </c>
      <c r="C27" s="187"/>
      <c r="E27" s="11">
        <f>+VLOOKUP(A27,'MAYO 2022'!$A$196:$H$500,6,0)</f>
        <v>717030900</v>
      </c>
      <c r="F27" s="186"/>
      <c r="G27" s="186"/>
      <c r="H27" s="57">
        <f>+VLOOKUP(A27,'MAYO 2021'!$A$7:$H$475,6,0)</f>
        <v>640943900</v>
      </c>
      <c r="I27" s="38"/>
    </row>
    <row r="28" spans="1:9" ht="12.75">
      <c r="A28" s="56" t="s">
        <v>180</v>
      </c>
      <c r="B28" s="152" t="s">
        <v>181</v>
      </c>
      <c r="C28" s="187"/>
      <c r="E28" s="11">
        <f>+VLOOKUP(A28,'MAYO 2022'!$A$196:$H$500,6,0)</f>
        <v>147757500</v>
      </c>
      <c r="F28" s="186"/>
      <c r="G28" s="186"/>
      <c r="H28" s="57">
        <f>+VLOOKUP(A28,'MAYO 2021'!$A$7:$H$475,6,0)</f>
        <v>132036800</v>
      </c>
      <c r="I28" s="38"/>
    </row>
    <row r="29" spans="1:9" ht="12.75">
      <c r="A29" s="56" t="s">
        <v>182</v>
      </c>
      <c r="B29" s="152" t="s">
        <v>183</v>
      </c>
      <c r="C29" s="187"/>
      <c r="E29" s="11">
        <f>+VLOOKUP(A29,'MAYO 2022'!$A$196:$H$500,6,0)</f>
        <v>1032464578.35</v>
      </c>
      <c r="F29" s="188"/>
      <c r="G29" s="188"/>
      <c r="H29" s="57">
        <f>+VLOOKUP(A29,'MAYO 2021'!$A$7:$H$475,6,0)</f>
        <v>898691325</v>
      </c>
      <c r="I29" s="38"/>
    </row>
    <row r="30" spans="1:9" ht="12.75">
      <c r="A30" s="56" t="s">
        <v>184</v>
      </c>
      <c r="B30" s="152" t="s">
        <v>185</v>
      </c>
      <c r="C30" s="187"/>
      <c r="E30" s="11">
        <v>0</v>
      </c>
      <c r="F30" s="186"/>
      <c r="G30" s="186"/>
      <c r="H30" s="57">
        <f>+VLOOKUP(A30,'MAYO 2021'!$A$7:$H$475,6,0)</f>
        <v>1677364</v>
      </c>
      <c r="I30" s="38"/>
    </row>
    <row r="31" spans="1:9" ht="12.75">
      <c r="A31" s="56" t="s">
        <v>186</v>
      </c>
      <c r="B31" s="152" t="s">
        <v>187</v>
      </c>
      <c r="C31" s="187"/>
      <c r="E31" s="11">
        <f>+VLOOKUP(A31,'MAYO 2022'!$A$196:$H$500,6,0)</f>
        <v>3324259162.5799999</v>
      </c>
      <c r="F31" s="186"/>
      <c r="G31" s="186"/>
      <c r="H31" s="57">
        <f>+VLOOKUP(A31,'MAYO 2021'!$A$7:$H$475,6,0)</f>
        <v>3170122799.0500002</v>
      </c>
      <c r="I31" s="38"/>
    </row>
    <row r="32" spans="1:9" ht="12.75">
      <c r="A32" s="56" t="s">
        <v>188</v>
      </c>
      <c r="B32" s="152" t="s">
        <v>189</v>
      </c>
      <c r="C32" s="187"/>
      <c r="E32" s="11">
        <v>0</v>
      </c>
      <c r="F32" s="186"/>
      <c r="G32" s="186"/>
      <c r="H32" s="57">
        <f>+VLOOKUP(A32,'MAYO 2021'!$A$7:$H$475,6,0)</f>
        <v>48491000</v>
      </c>
      <c r="I32" s="38"/>
    </row>
    <row r="33" spans="1:12" ht="12.75">
      <c r="A33" s="56"/>
      <c r="B33" s="152"/>
      <c r="C33" s="187"/>
      <c r="E33" s="60"/>
      <c r="F33" s="186"/>
      <c r="G33" s="186"/>
      <c r="H33" s="60"/>
      <c r="I33" s="38"/>
    </row>
    <row r="34" spans="1:12" s="52" customFormat="1" ht="25.5">
      <c r="A34" s="56" t="s">
        <v>190</v>
      </c>
      <c r="B34" s="151" t="s">
        <v>191</v>
      </c>
      <c r="C34" s="187"/>
      <c r="E34" s="61">
        <f>SUM(E35:E38)</f>
        <v>6139301827.5900002</v>
      </c>
      <c r="F34" s="188"/>
      <c r="G34" s="188" t="s">
        <v>192</v>
      </c>
      <c r="H34" s="61">
        <f>SUM(H35:H38)</f>
        <v>311816649</v>
      </c>
      <c r="I34" s="55"/>
    </row>
    <row r="35" spans="1:12" ht="12.75">
      <c r="A35" s="56"/>
      <c r="B35" s="152" t="s">
        <v>193</v>
      </c>
      <c r="C35" s="187"/>
      <c r="D35" s="52"/>
      <c r="E35" s="11">
        <v>0</v>
      </c>
      <c r="F35" s="188"/>
      <c r="G35" s="188"/>
      <c r="H35" s="57">
        <v>0</v>
      </c>
      <c r="I35" s="55"/>
    </row>
    <row r="36" spans="1:12" ht="12.75">
      <c r="A36" s="56" t="s">
        <v>194</v>
      </c>
      <c r="B36" s="152" t="s">
        <v>195</v>
      </c>
      <c r="C36" s="187"/>
      <c r="E36" s="11">
        <f>+VLOOKUP(A36,'MAYO 2022'!$A$196:$H$500,6,0)</f>
        <v>147216294.41999999</v>
      </c>
      <c r="F36" s="186"/>
      <c r="G36" s="186"/>
      <c r="H36" s="57">
        <f>+VLOOKUP(A36,'MAYO 2021'!$A$7:$H$475,6,0)</f>
        <v>125506851</v>
      </c>
      <c r="I36" s="38"/>
    </row>
    <row r="37" spans="1:12" ht="12.75">
      <c r="A37" s="56" t="s">
        <v>196</v>
      </c>
      <c r="B37" s="152" t="s">
        <v>197</v>
      </c>
      <c r="C37" s="187"/>
      <c r="E37" s="11">
        <f>+VLOOKUP(A37,'MAYO 2022'!$A$196:$H$500,6,0)</f>
        <v>5598292.1699999999</v>
      </c>
      <c r="F37" s="188"/>
      <c r="G37" s="188"/>
      <c r="H37" s="57">
        <f>+VLOOKUP(A37,'MAYO 2021'!$A$7:$H$475,6,0)</f>
        <v>74361506</v>
      </c>
      <c r="I37" s="38"/>
    </row>
    <row r="38" spans="1:12" ht="12.75">
      <c r="A38" s="56" t="s">
        <v>198</v>
      </c>
      <c r="B38" s="152" t="s">
        <v>199</v>
      </c>
      <c r="C38" s="187"/>
      <c r="E38" s="11">
        <f>+VLOOKUP(A38,'MAYO 2022'!$A$196:$H$500,6,0)</f>
        <v>5986487241</v>
      </c>
      <c r="F38" s="186"/>
      <c r="G38" s="186"/>
      <c r="H38" s="57">
        <f>+VLOOKUP(A38,'MAYO 2021'!$A$7:$H$475,6,0)</f>
        <v>111948292</v>
      </c>
      <c r="I38" s="38"/>
    </row>
    <row r="39" spans="1:12" s="52" customFormat="1" ht="12.75">
      <c r="A39" s="56" t="s">
        <v>200</v>
      </c>
      <c r="B39" s="152"/>
      <c r="C39" s="187"/>
      <c r="D39" s="35"/>
      <c r="E39" s="60"/>
      <c r="F39" s="186"/>
      <c r="G39" s="186"/>
      <c r="H39" s="60"/>
      <c r="I39" s="38"/>
    </row>
    <row r="40" spans="1:12" ht="13.5" thickBot="1">
      <c r="A40" s="56" t="s">
        <v>201</v>
      </c>
      <c r="B40" s="151" t="s">
        <v>202</v>
      </c>
      <c r="C40" s="187"/>
      <c r="D40" s="52"/>
      <c r="E40" s="53">
        <f>+E41+E42+E43</f>
        <v>11498379.02</v>
      </c>
      <c r="F40" s="188"/>
      <c r="G40" s="188"/>
      <c r="H40" s="53">
        <f>+H41+H42+H43</f>
        <v>6574761</v>
      </c>
      <c r="I40" s="55"/>
    </row>
    <row r="41" spans="1:12" ht="12.75">
      <c r="A41" s="56" t="s">
        <v>201</v>
      </c>
      <c r="B41" s="152" t="s">
        <v>167</v>
      </c>
      <c r="C41" s="187"/>
      <c r="E41" s="11">
        <v>0</v>
      </c>
      <c r="F41" s="186"/>
      <c r="G41" s="186"/>
      <c r="H41" s="57">
        <f>+VLOOKUP(A41,'MAYO 2021'!$A$7:$H$475,6,0)</f>
        <v>6193000</v>
      </c>
      <c r="I41" s="38"/>
      <c r="K41" s="125"/>
    </row>
    <row r="42" spans="1:12" ht="12.75">
      <c r="A42" s="56" t="s">
        <v>203</v>
      </c>
      <c r="B42" s="152" t="s">
        <v>204</v>
      </c>
      <c r="C42" s="187"/>
      <c r="E42" s="11">
        <f>+VLOOKUP(A42,'MAYO 2022'!$A$196:$H$500,6,0)</f>
        <v>578.02</v>
      </c>
      <c r="F42" s="186"/>
      <c r="G42" s="186"/>
      <c r="H42" s="57">
        <f>+VLOOKUP(A42,'MAYO 2021'!$A$7:$H$475,6,0)</f>
        <v>816</v>
      </c>
      <c r="I42" s="38"/>
    </row>
    <row r="43" spans="1:12" ht="12.75">
      <c r="A43" s="56" t="s">
        <v>205</v>
      </c>
      <c r="B43" s="152" t="s">
        <v>206</v>
      </c>
      <c r="C43" s="187"/>
      <c r="E43" s="11">
        <f>+VLOOKUP(A43,'MAYO 2022'!$A$196:$H$500,6,0)</f>
        <v>11497801</v>
      </c>
      <c r="F43" s="186"/>
      <c r="G43" s="186"/>
      <c r="H43" s="57">
        <f>+VLOOKUP(A43,'MAYO 2021'!$A$7:$H$475,6,0)</f>
        <v>380945</v>
      </c>
      <c r="I43" s="38"/>
    </row>
    <row r="44" spans="1:12" ht="12.75">
      <c r="A44" s="56"/>
      <c r="B44" s="152"/>
      <c r="C44" s="187"/>
      <c r="E44" s="57"/>
      <c r="F44" s="186"/>
      <c r="G44" s="186"/>
      <c r="H44" s="57">
        <v>0</v>
      </c>
      <c r="I44" s="38"/>
    </row>
    <row r="45" spans="1:12" ht="17.25" customHeight="1" thickBot="1">
      <c r="A45" s="63"/>
      <c r="B45" s="152" t="s">
        <v>207</v>
      </c>
      <c r="C45" s="184"/>
      <c r="E45" s="62">
        <f>+E13-E24</f>
        <v>-12365528266.710001</v>
      </c>
      <c r="F45" s="186"/>
      <c r="G45" s="186"/>
      <c r="H45" s="62">
        <f>+H13-H24</f>
        <v>2077786147.9499998</v>
      </c>
      <c r="I45" s="38"/>
      <c r="L45" s="125"/>
    </row>
    <row r="46" spans="1:12" ht="15.75" thickTop="1">
      <c r="A46" s="63"/>
      <c r="B46" s="190"/>
      <c r="C46" s="184"/>
      <c r="E46" s="64"/>
      <c r="F46" s="188"/>
      <c r="G46" s="188"/>
      <c r="H46" s="65"/>
      <c r="I46" s="38"/>
    </row>
    <row r="47" spans="1:12" ht="30" customHeight="1">
      <c r="A47" s="63"/>
      <c r="B47" s="190"/>
      <c r="C47" s="184"/>
      <c r="E47" s="64"/>
      <c r="F47" s="191"/>
      <c r="G47" s="191"/>
      <c r="H47" s="191"/>
      <c r="I47" s="66"/>
    </row>
    <row r="48" spans="1:12" ht="15">
      <c r="A48" s="63"/>
      <c r="B48" s="294"/>
      <c r="C48" s="294"/>
      <c r="D48" s="294"/>
      <c r="E48" s="294"/>
      <c r="F48" s="294"/>
      <c r="G48" s="294"/>
      <c r="H48" s="192"/>
      <c r="I48" s="66"/>
    </row>
    <row r="49" spans="1:9" ht="15">
      <c r="A49" s="63"/>
      <c r="B49" s="294"/>
      <c r="C49" s="294"/>
      <c r="D49" s="294"/>
      <c r="E49" s="294"/>
      <c r="F49" s="294"/>
      <c r="G49" s="294"/>
      <c r="H49" s="192"/>
      <c r="I49" s="66"/>
    </row>
    <row r="50" spans="1:9" ht="15">
      <c r="A50" s="63"/>
      <c r="B50" s="192"/>
      <c r="C50" s="192"/>
      <c r="D50" s="192"/>
      <c r="E50" s="198"/>
      <c r="F50" s="192"/>
      <c r="G50" s="192"/>
      <c r="H50" s="192"/>
      <c r="I50" s="66"/>
    </row>
    <row r="51" spans="1:9" ht="15">
      <c r="A51" s="63"/>
      <c r="B51" s="295"/>
      <c r="C51" s="295"/>
      <c r="D51" s="295"/>
      <c r="E51" s="295"/>
      <c r="F51" s="295"/>
      <c r="G51" s="295"/>
      <c r="H51" s="295"/>
      <c r="I51" s="67"/>
    </row>
    <row r="52" spans="1:9" ht="15">
      <c r="A52" s="63"/>
      <c r="B52" s="295"/>
      <c r="C52" s="295"/>
      <c r="D52" s="295"/>
      <c r="E52" s="295"/>
      <c r="F52" s="295"/>
      <c r="G52" s="295"/>
      <c r="H52" s="295"/>
      <c r="I52" s="66"/>
    </row>
    <row r="53" spans="1:9" ht="15">
      <c r="A53" s="63"/>
      <c r="B53" s="68"/>
      <c r="C53" s="184"/>
      <c r="D53" s="191"/>
      <c r="E53" s="64"/>
      <c r="F53" s="191"/>
      <c r="G53" s="191"/>
      <c r="H53" s="69"/>
      <c r="I53" s="66"/>
    </row>
    <row r="54" spans="1:9" ht="15">
      <c r="A54" s="63"/>
      <c r="B54" s="68"/>
      <c r="C54" s="184"/>
      <c r="D54" s="191"/>
      <c r="E54" s="64"/>
      <c r="F54" s="191"/>
      <c r="G54" s="191"/>
      <c r="H54" s="69"/>
      <c r="I54" s="66"/>
    </row>
    <row r="55" spans="1:9" ht="15">
      <c r="A55" s="63"/>
      <c r="B55" s="68"/>
      <c r="C55" s="184"/>
      <c r="D55" s="191"/>
      <c r="E55" s="64"/>
      <c r="F55" s="191"/>
      <c r="G55" s="191"/>
      <c r="H55" s="69"/>
      <c r="I55" s="66"/>
    </row>
    <row r="56" spans="1:9" ht="15">
      <c r="A56" s="63"/>
      <c r="B56" s="189"/>
      <c r="C56" s="184"/>
      <c r="E56" s="42"/>
      <c r="F56" s="188"/>
      <c r="G56" s="188"/>
      <c r="H56" s="70"/>
      <c r="I56" s="71"/>
    </row>
    <row r="57" spans="1:9" ht="15">
      <c r="A57" s="63"/>
      <c r="B57" s="189" t="s">
        <v>142</v>
      </c>
      <c r="C57" s="184"/>
      <c r="D57" s="193"/>
      <c r="E57" s="35"/>
      <c r="F57" s="188"/>
      <c r="G57" s="42" t="s">
        <v>143</v>
      </c>
      <c r="H57" s="35"/>
      <c r="I57" s="72"/>
    </row>
    <row r="58" spans="1:9" ht="15">
      <c r="A58" s="63"/>
      <c r="B58" s="189" t="s">
        <v>144</v>
      </c>
      <c r="C58" s="184"/>
      <c r="D58" s="193"/>
      <c r="E58" s="35"/>
      <c r="F58" s="188"/>
      <c r="G58" s="42" t="s">
        <v>145</v>
      </c>
      <c r="H58" s="35"/>
      <c r="I58" s="72"/>
    </row>
    <row r="59" spans="1:9" ht="15">
      <c r="A59" s="63"/>
      <c r="B59" s="194"/>
      <c r="C59" s="184"/>
      <c r="D59" s="186"/>
      <c r="E59" s="35"/>
      <c r="F59" s="188"/>
      <c r="G59" s="42" t="s">
        <v>146</v>
      </c>
      <c r="H59" s="35"/>
      <c r="I59" s="72"/>
    </row>
    <row r="60" spans="1:9" ht="12.75">
      <c r="A60" s="34"/>
      <c r="B60" s="194"/>
      <c r="C60" s="184"/>
      <c r="E60" s="35"/>
      <c r="F60" s="186"/>
      <c r="G60" s="35" t="s">
        <v>147</v>
      </c>
      <c r="H60" s="35"/>
      <c r="I60" s="71"/>
    </row>
    <row r="61" spans="1:9" ht="12.75">
      <c r="A61" s="126"/>
      <c r="B61" s="194"/>
      <c r="C61" s="184"/>
      <c r="D61" s="186"/>
      <c r="E61" s="50"/>
      <c r="F61" s="186"/>
      <c r="G61" s="186"/>
      <c r="H61" s="73"/>
      <c r="I61" s="71"/>
    </row>
    <row r="62" spans="1:9" ht="13.5" thickBot="1">
      <c r="A62" s="34"/>
      <c r="B62" s="194"/>
      <c r="C62" s="184"/>
      <c r="D62" s="186"/>
      <c r="E62" s="50"/>
      <c r="F62" s="186"/>
      <c r="G62" s="186"/>
      <c r="H62" s="73"/>
      <c r="I62" s="71"/>
    </row>
    <row r="63" spans="1:9" ht="15.75" customHeight="1" thickBot="1">
      <c r="A63" s="296" t="s">
        <v>208</v>
      </c>
      <c r="B63" s="297"/>
      <c r="C63" s="297"/>
      <c r="D63" s="297"/>
      <c r="E63" s="297"/>
      <c r="F63" s="297"/>
      <c r="G63" s="297"/>
      <c r="H63" s="297"/>
      <c r="I63" s="298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6"/>
  <sheetViews>
    <sheetView tabSelected="1" workbookViewId="0">
      <selection activeCell="G4" sqref="G4"/>
    </sheetView>
  </sheetViews>
  <sheetFormatPr baseColWidth="10" defaultColWidth="11.42578125" defaultRowHeight="15"/>
  <cols>
    <col min="1" max="1" width="13.7109375" style="133" bestFit="1" customWidth="1"/>
    <col min="2" max="2" width="42.7109375" style="133" customWidth="1"/>
    <col min="3" max="6" width="19.7109375" style="156" customWidth="1"/>
    <col min="7" max="10" width="19.7109375" style="157" customWidth="1"/>
    <col min="11" max="11" width="19.140625" style="133" customWidth="1"/>
    <col min="12" max="16384" width="11.42578125" style="133"/>
  </cols>
  <sheetData>
    <row r="1" spans="1:11" s="129" customFormat="1" ht="30">
      <c r="A1" s="128" t="s">
        <v>209</v>
      </c>
      <c r="B1" s="128" t="s">
        <v>210</v>
      </c>
      <c r="C1" s="154"/>
      <c r="D1" s="155"/>
      <c r="E1" s="155"/>
      <c r="F1" s="154"/>
      <c r="G1" s="155"/>
      <c r="H1" s="155"/>
      <c r="I1" s="155"/>
      <c r="J1" s="155"/>
    </row>
    <row r="2" spans="1:11" s="129" customFormat="1" ht="30">
      <c r="A2" s="128" t="s">
        <v>211</v>
      </c>
      <c r="B2" s="128" t="s">
        <v>212</v>
      </c>
      <c r="C2" s="154"/>
      <c r="D2" s="155"/>
      <c r="E2" s="155"/>
      <c r="F2" s="154"/>
      <c r="G2" s="155"/>
      <c r="H2" s="155"/>
      <c r="I2" s="155"/>
      <c r="J2" s="155"/>
    </row>
    <row r="3" spans="1:11" s="129" customFormat="1" ht="30">
      <c r="A3" s="128" t="s">
        <v>213</v>
      </c>
      <c r="B3" s="130" t="s">
        <v>819</v>
      </c>
      <c r="C3" s="154"/>
      <c r="D3" s="155"/>
      <c r="E3" s="155"/>
      <c r="F3" s="154"/>
      <c r="G3" s="155"/>
      <c r="H3" s="155"/>
      <c r="I3" s="155"/>
      <c r="J3" s="155"/>
    </row>
    <row r="4" spans="1:11" s="129" customFormat="1" ht="30">
      <c r="A4" s="128" t="s">
        <v>214</v>
      </c>
      <c r="B4" s="139" t="s">
        <v>820</v>
      </c>
      <c r="C4" s="154"/>
      <c r="D4" s="155"/>
      <c r="E4" s="155"/>
      <c r="F4" s="154"/>
      <c r="G4" s="155"/>
      <c r="H4" s="155"/>
      <c r="I4" s="155"/>
      <c r="J4" s="155"/>
    </row>
    <row r="5" spans="1:11" s="129" customFormat="1" ht="15.75" thickBot="1">
      <c r="A5" s="131"/>
      <c r="B5" s="131"/>
      <c r="C5" s="154"/>
      <c r="D5" s="155"/>
      <c r="E5" s="155"/>
      <c r="F5" s="154"/>
      <c r="G5" s="155"/>
      <c r="H5" s="155"/>
      <c r="I5" s="155"/>
      <c r="J5" s="155"/>
    </row>
    <row r="6" spans="1:11" s="132" customFormat="1" ht="30.75" thickBot="1">
      <c r="A6" s="195" t="s">
        <v>215</v>
      </c>
      <c r="B6" s="196" t="s">
        <v>211</v>
      </c>
      <c r="C6" s="197" t="s">
        <v>216</v>
      </c>
      <c r="D6" s="197" t="s">
        <v>217</v>
      </c>
      <c r="E6" s="197" t="s">
        <v>218</v>
      </c>
      <c r="F6" s="197" t="s">
        <v>219</v>
      </c>
      <c r="G6" s="197" t="s">
        <v>220</v>
      </c>
      <c r="H6" s="197" t="s">
        <v>221</v>
      </c>
      <c r="I6" s="225"/>
      <c r="J6" s="225"/>
    </row>
    <row r="7" spans="1:11">
      <c r="A7" s="220" t="s">
        <v>222</v>
      </c>
      <c r="B7" s="221" t="s">
        <v>223</v>
      </c>
      <c r="C7" s="228">
        <v>23755117473.66</v>
      </c>
      <c r="D7" s="228">
        <v>2472698227</v>
      </c>
      <c r="E7" s="228">
        <v>3751358959.9299998</v>
      </c>
      <c r="F7" s="228">
        <v>22476456740.73</v>
      </c>
      <c r="G7" s="228">
        <v>12956471654.83</v>
      </c>
      <c r="H7" s="229">
        <v>9519985085.8999996</v>
      </c>
      <c r="I7" s="226">
        <f>+F7-F129-F280</f>
        <v>-12365528266.709999</v>
      </c>
      <c r="J7" s="226">
        <f>+F313-F337</f>
        <v>-12365528266.710001</v>
      </c>
      <c r="K7" s="227">
        <f>+I7-J7</f>
        <v>0</v>
      </c>
    </row>
    <row r="8" spans="1:11">
      <c r="A8" s="137" t="s">
        <v>16</v>
      </c>
      <c r="B8" s="138" t="s">
        <v>17</v>
      </c>
      <c r="C8" s="230">
        <v>1229820009.5</v>
      </c>
      <c r="D8" s="230">
        <v>925984104</v>
      </c>
      <c r="E8" s="230">
        <v>1253993232</v>
      </c>
      <c r="F8" s="230">
        <v>901810881.5</v>
      </c>
      <c r="G8" s="230">
        <v>901810881.5</v>
      </c>
      <c r="H8" s="231">
        <v>0</v>
      </c>
      <c r="I8" s="133"/>
      <c r="J8" s="133"/>
      <c r="K8" s="224"/>
    </row>
    <row r="9" spans="1:11">
      <c r="A9" s="204" t="s">
        <v>20</v>
      </c>
      <c r="B9" s="199" t="s">
        <v>21</v>
      </c>
      <c r="C9" s="232">
        <v>12000000</v>
      </c>
      <c r="D9" s="232">
        <v>0</v>
      </c>
      <c r="E9" s="232">
        <v>0</v>
      </c>
      <c r="F9" s="232">
        <v>12000000</v>
      </c>
      <c r="G9" s="232">
        <v>12000000</v>
      </c>
      <c r="H9" s="233">
        <v>0</v>
      </c>
      <c r="I9" s="133"/>
      <c r="J9" s="133"/>
      <c r="K9" s="224"/>
    </row>
    <row r="10" spans="1:11">
      <c r="A10" s="315" t="s">
        <v>224</v>
      </c>
      <c r="B10" s="316" t="s">
        <v>225</v>
      </c>
      <c r="C10" s="234">
        <v>12000000</v>
      </c>
      <c r="D10" s="234">
        <v>0</v>
      </c>
      <c r="E10" s="234">
        <v>0</v>
      </c>
      <c r="F10" s="234">
        <v>12000000</v>
      </c>
      <c r="G10" s="234">
        <v>12000000</v>
      </c>
      <c r="H10" s="235">
        <v>0</v>
      </c>
      <c r="I10" s="133"/>
      <c r="J10" s="133"/>
      <c r="K10" s="224"/>
    </row>
    <row r="11" spans="1:11">
      <c r="A11" s="319" t="s">
        <v>226</v>
      </c>
      <c r="B11" s="320" t="s">
        <v>227</v>
      </c>
      <c r="C11" s="236">
        <v>12000000</v>
      </c>
      <c r="D11" s="236">
        <v>0</v>
      </c>
      <c r="E11" s="236">
        <v>0</v>
      </c>
      <c r="F11" s="236">
        <v>12000000</v>
      </c>
      <c r="G11" s="236">
        <v>12000000</v>
      </c>
      <c r="H11" s="237">
        <v>0</v>
      </c>
      <c r="I11" s="133"/>
      <c r="J11" s="133"/>
      <c r="K11" s="224"/>
    </row>
    <row r="12" spans="1:11">
      <c r="A12" s="204" t="s">
        <v>24</v>
      </c>
      <c r="B12" s="199" t="s">
        <v>25</v>
      </c>
      <c r="C12" s="232">
        <v>1217820009.5</v>
      </c>
      <c r="D12" s="232">
        <v>925984104</v>
      </c>
      <c r="E12" s="232">
        <v>1253993232</v>
      </c>
      <c r="F12" s="232">
        <v>889810881.5</v>
      </c>
      <c r="G12" s="232">
        <v>889810881.5</v>
      </c>
      <c r="H12" s="233">
        <v>0</v>
      </c>
      <c r="I12" s="133"/>
      <c r="J12" s="133"/>
      <c r="K12" s="224"/>
    </row>
    <row r="13" spans="1:11">
      <c r="A13" s="315" t="s">
        <v>228</v>
      </c>
      <c r="B13" s="316" t="s">
        <v>227</v>
      </c>
      <c r="C13" s="234">
        <v>1217820009.5</v>
      </c>
      <c r="D13" s="234">
        <v>925984104</v>
      </c>
      <c r="E13" s="234">
        <v>1253993232</v>
      </c>
      <c r="F13" s="234">
        <v>889810881.5</v>
      </c>
      <c r="G13" s="234">
        <v>889810881.5</v>
      </c>
      <c r="H13" s="235">
        <v>0</v>
      </c>
      <c r="I13" s="133"/>
      <c r="J13" s="133"/>
      <c r="K13" s="224"/>
    </row>
    <row r="14" spans="1:11">
      <c r="A14" s="319" t="s">
        <v>229</v>
      </c>
      <c r="B14" s="320" t="s">
        <v>227</v>
      </c>
      <c r="C14" s="236">
        <v>1217820009.5</v>
      </c>
      <c r="D14" s="236">
        <v>925984104</v>
      </c>
      <c r="E14" s="236">
        <v>1253993232</v>
      </c>
      <c r="F14" s="236">
        <v>889810881.5</v>
      </c>
      <c r="G14" s="236">
        <v>889810881.5</v>
      </c>
      <c r="H14" s="237">
        <v>0</v>
      </c>
      <c r="I14" s="133"/>
      <c r="J14" s="133"/>
      <c r="K14" s="224"/>
    </row>
    <row r="15" spans="1:11">
      <c r="A15" s="137" t="s">
        <v>28</v>
      </c>
      <c r="B15" s="138" t="s">
        <v>230</v>
      </c>
      <c r="C15" s="230">
        <v>3409763365.2399998</v>
      </c>
      <c r="D15" s="230">
        <v>560827065</v>
      </c>
      <c r="E15" s="230">
        <v>526650510</v>
      </c>
      <c r="F15" s="230">
        <v>3443939920.2399998</v>
      </c>
      <c r="G15" s="230">
        <v>1277088281.9100001</v>
      </c>
      <c r="H15" s="231">
        <v>2166851638.3299999</v>
      </c>
      <c r="I15" s="133"/>
      <c r="J15" s="133"/>
      <c r="K15" s="224"/>
    </row>
    <row r="16" spans="1:11" ht="25.5">
      <c r="A16" s="204" t="s">
        <v>32</v>
      </c>
      <c r="B16" s="199" t="s">
        <v>33</v>
      </c>
      <c r="C16" s="232">
        <v>4329441475.6700001</v>
      </c>
      <c r="D16" s="232">
        <v>489859051</v>
      </c>
      <c r="E16" s="232">
        <v>477431851</v>
      </c>
      <c r="F16" s="232">
        <v>4341868675.6700001</v>
      </c>
      <c r="G16" s="232">
        <v>1246972704.01</v>
      </c>
      <c r="H16" s="233">
        <v>3094895971.6599998</v>
      </c>
      <c r="I16" s="133"/>
      <c r="J16" s="133"/>
      <c r="K16" s="224"/>
    </row>
    <row r="17" spans="1:11">
      <c r="A17" s="315" t="s">
        <v>231</v>
      </c>
      <c r="B17" s="316" t="s">
        <v>232</v>
      </c>
      <c r="C17" s="234">
        <v>4329441475.6700001</v>
      </c>
      <c r="D17" s="234">
        <v>489859051</v>
      </c>
      <c r="E17" s="234">
        <v>477431851</v>
      </c>
      <c r="F17" s="234">
        <v>4341868675.6700001</v>
      </c>
      <c r="G17" s="234">
        <v>1246972704.01</v>
      </c>
      <c r="H17" s="235">
        <v>3094895971.6599998</v>
      </c>
      <c r="I17" s="133"/>
      <c r="J17" s="133"/>
      <c r="K17" s="224"/>
    </row>
    <row r="18" spans="1:11">
      <c r="A18" s="319" t="s">
        <v>233</v>
      </c>
      <c r="B18" s="320" t="s">
        <v>232</v>
      </c>
      <c r="C18" s="236">
        <v>4329441475.6700001</v>
      </c>
      <c r="D18" s="236">
        <v>489859051</v>
      </c>
      <c r="E18" s="236">
        <v>477431851</v>
      </c>
      <c r="F18" s="236">
        <v>4341868675.6700001</v>
      </c>
      <c r="G18" s="236">
        <v>1246972704.01</v>
      </c>
      <c r="H18" s="237">
        <v>3094895971.6599998</v>
      </c>
      <c r="I18" s="133"/>
      <c r="J18" s="133"/>
      <c r="K18" s="224"/>
    </row>
    <row r="19" spans="1:11">
      <c r="A19" s="204" t="s">
        <v>36</v>
      </c>
      <c r="B19" s="199" t="s">
        <v>37</v>
      </c>
      <c r="C19" s="232">
        <v>51356863.899999999</v>
      </c>
      <c r="D19" s="232">
        <v>70968014</v>
      </c>
      <c r="E19" s="232">
        <v>49218659</v>
      </c>
      <c r="F19" s="232">
        <v>73106218.900000006</v>
      </c>
      <c r="G19" s="232">
        <v>30115577.899999999</v>
      </c>
      <c r="H19" s="233">
        <v>42990641</v>
      </c>
      <c r="I19" s="133"/>
      <c r="J19" s="133"/>
      <c r="K19" s="224"/>
    </row>
    <row r="20" spans="1:11">
      <c r="A20" s="315" t="s">
        <v>234</v>
      </c>
      <c r="B20" s="316" t="s">
        <v>235</v>
      </c>
      <c r="C20" s="234">
        <v>0</v>
      </c>
      <c r="D20" s="234">
        <v>0</v>
      </c>
      <c r="E20" s="234">
        <v>0</v>
      </c>
      <c r="F20" s="234">
        <v>0</v>
      </c>
      <c r="G20" s="234">
        <v>0</v>
      </c>
      <c r="H20" s="235">
        <v>0</v>
      </c>
      <c r="I20" s="133"/>
      <c r="J20" s="133"/>
      <c r="K20" s="224"/>
    </row>
    <row r="21" spans="1:11" ht="25.5">
      <c r="A21" s="319" t="s">
        <v>236</v>
      </c>
      <c r="B21" s="320" t="s">
        <v>235</v>
      </c>
      <c r="C21" s="236">
        <v>0</v>
      </c>
      <c r="D21" s="236">
        <v>0</v>
      </c>
      <c r="E21" s="236">
        <v>0</v>
      </c>
      <c r="F21" s="236">
        <v>0</v>
      </c>
      <c r="G21" s="236">
        <v>0</v>
      </c>
      <c r="H21" s="237">
        <v>0</v>
      </c>
      <c r="I21" s="133"/>
      <c r="J21" s="133"/>
      <c r="K21" s="224"/>
    </row>
    <row r="22" spans="1:11">
      <c r="A22" s="315" t="s">
        <v>237</v>
      </c>
      <c r="B22" s="316" t="s">
        <v>238</v>
      </c>
      <c r="C22" s="234">
        <v>61308001.899999999</v>
      </c>
      <c r="D22" s="234">
        <v>61016876</v>
      </c>
      <c r="E22" s="234">
        <v>49218659</v>
      </c>
      <c r="F22" s="234">
        <v>73106218.900000006</v>
      </c>
      <c r="G22" s="234">
        <v>30115577.899999999</v>
      </c>
      <c r="H22" s="235">
        <v>42990641</v>
      </c>
      <c r="I22" s="133"/>
      <c r="J22" s="133"/>
      <c r="K22" s="224"/>
    </row>
    <row r="23" spans="1:11">
      <c r="A23" s="319" t="s">
        <v>239</v>
      </c>
      <c r="B23" s="320" t="s">
        <v>238</v>
      </c>
      <c r="C23" s="236">
        <v>61308001.899999999</v>
      </c>
      <c r="D23" s="236">
        <v>61016876</v>
      </c>
      <c r="E23" s="236">
        <v>49218659</v>
      </c>
      <c r="F23" s="236">
        <v>73106218.900000006</v>
      </c>
      <c r="G23" s="236">
        <v>30115577.899999999</v>
      </c>
      <c r="H23" s="237">
        <v>42990641</v>
      </c>
      <c r="I23" s="133"/>
      <c r="J23" s="133"/>
      <c r="K23" s="224"/>
    </row>
    <row r="24" spans="1:11">
      <c r="A24" s="315" t="s">
        <v>240</v>
      </c>
      <c r="B24" s="316" t="s">
        <v>241</v>
      </c>
      <c r="C24" s="234">
        <v>-9951138</v>
      </c>
      <c r="D24" s="234">
        <v>9951138</v>
      </c>
      <c r="E24" s="234">
        <v>0</v>
      </c>
      <c r="F24" s="234">
        <v>0</v>
      </c>
      <c r="G24" s="234">
        <v>0</v>
      </c>
      <c r="H24" s="235">
        <v>0</v>
      </c>
      <c r="I24" s="133"/>
      <c r="J24" s="133"/>
      <c r="K24" s="224"/>
    </row>
    <row r="25" spans="1:11">
      <c r="A25" s="319" t="s">
        <v>242</v>
      </c>
      <c r="B25" s="320" t="s">
        <v>241</v>
      </c>
      <c r="C25" s="236">
        <v>-9951138</v>
      </c>
      <c r="D25" s="236">
        <v>9951138</v>
      </c>
      <c r="E25" s="236">
        <v>0</v>
      </c>
      <c r="F25" s="236">
        <v>0</v>
      </c>
      <c r="G25" s="236">
        <v>0</v>
      </c>
      <c r="H25" s="237">
        <v>0</v>
      </c>
      <c r="I25" s="133"/>
      <c r="J25" s="133"/>
      <c r="K25" s="224"/>
    </row>
    <row r="26" spans="1:11" ht="25.5">
      <c r="A26" s="204" t="s">
        <v>40</v>
      </c>
      <c r="B26" s="199" t="s">
        <v>41</v>
      </c>
      <c r="C26" s="232">
        <v>-971034974.33000004</v>
      </c>
      <c r="D26" s="232">
        <v>0</v>
      </c>
      <c r="E26" s="232">
        <v>0</v>
      </c>
      <c r="F26" s="232">
        <v>-971034974.33000004</v>
      </c>
      <c r="G26" s="232">
        <v>0</v>
      </c>
      <c r="H26" s="233">
        <v>-971034974.33000004</v>
      </c>
      <c r="I26" s="133"/>
      <c r="J26" s="133"/>
      <c r="K26" s="224"/>
    </row>
    <row r="27" spans="1:11">
      <c r="A27" s="315" t="s">
        <v>243</v>
      </c>
      <c r="B27" s="316" t="s">
        <v>244</v>
      </c>
      <c r="C27" s="234">
        <v>-971034974.33000004</v>
      </c>
      <c r="D27" s="234">
        <v>0</v>
      </c>
      <c r="E27" s="234">
        <v>0</v>
      </c>
      <c r="F27" s="234">
        <v>-971034974.33000004</v>
      </c>
      <c r="G27" s="234">
        <v>0</v>
      </c>
      <c r="H27" s="235">
        <v>-971034974.33000004</v>
      </c>
      <c r="I27" s="133"/>
      <c r="J27" s="133"/>
      <c r="K27" s="224"/>
    </row>
    <row r="28" spans="1:11">
      <c r="A28" s="319" t="s">
        <v>245</v>
      </c>
      <c r="B28" s="320" t="s">
        <v>244</v>
      </c>
      <c r="C28" s="236">
        <v>-971034974.33000004</v>
      </c>
      <c r="D28" s="236">
        <v>0</v>
      </c>
      <c r="E28" s="236">
        <v>0</v>
      </c>
      <c r="F28" s="236">
        <v>-971034974.33000004</v>
      </c>
      <c r="G28" s="236">
        <v>0</v>
      </c>
      <c r="H28" s="237">
        <v>-971034974.33000004</v>
      </c>
      <c r="I28" s="133"/>
      <c r="J28" s="133"/>
      <c r="K28" s="224"/>
    </row>
    <row r="29" spans="1:11">
      <c r="A29" s="137" t="s">
        <v>246</v>
      </c>
      <c r="B29" s="138" t="s">
        <v>44</v>
      </c>
      <c r="C29" s="230">
        <v>49990</v>
      </c>
      <c r="D29" s="230">
        <v>0</v>
      </c>
      <c r="E29" s="230">
        <v>49990</v>
      </c>
      <c r="F29" s="230">
        <v>0</v>
      </c>
      <c r="G29" s="230">
        <v>0</v>
      </c>
      <c r="H29" s="231">
        <v>0</v>
      </c>
      <c r="I29" s="133"/>
      <c r="J29" s="133"/>
      <c r="K29" s="224"/>
    </row>
    <row r="30" spans="1:11">
      <c r="A30" s="204" t="s">
        <v>47</v>
      </c>
      <c r="B30" s="199" t="s">
        <v>48</v>
      </c>
      <c r="C30" s="232">
        <v>49990</v>
      </c>
      <c r="D30" s="232">
        <v>0</v>
      </c>
      <c r="E30" s="232">
        <v>49990</v>
      </c>
      <c r="F30" s="232">
        <v>0</v>
      </c>
      <c r="G30" s="232">
        <v>0</v>
      </c>
      <c r="H30" s="233">
        <v>0</v>
      </c>
      <c r="I30" s="133"/>
      <c r="J30" s="133"/>
      <c r="K30" s="224"/>
    </row>
    <row r="31" spans="1:11">
      <c r="A31" s="315" t="s">
        <v>247</v>
      </c>
      <c r="B31" s="316" t="s">
        <v>248</v>
      </c>
      <c r="C31" s="234">
        <v>49990</v>
      </c>
      <c r="D31" s="234">
        <v>0</v>
      </c>
      <c r="E31" s="234">
        <v>49990</v>
      </c>
      <c r="F31" s="234">
        <v>0</v>
      </c>
      <c r="G31" s="234">
        <v>0</v>
      </c>
      <c r="H31" s="235">
        <v>0</v>
      </c>
      <c r="I31" s="133"/>
      <c r="J31" s="133"/>
      <c r="K31" s="224"/>
    </row>
    <row r="32" spans="1:11">
      <c r="A32" s="319" t="s">
        <v>249</v>
      </c>
      <c r="B32" s="320" t="s">
        <v>248</v>
      </c>
      <c r="C32" s="236">
        <v>49990</v>
      </c>
      <c r="D32" s="236">
        <v>0</v>
      </c>
      <c r="E32" s="236">
        <v>49990</v>
      </c>
      <c r="F32" s="236">
        <v>0</v>
      </c>
      <c r="G32" s="236">
        <v>0</v>
      </c>
      <c r="H32" s="237">
        <v>0</v>
      </c>
      <c r="I32" s="133"/>
      <c r="J32" s="133"/>
      <c r="K32" s="224"/>
    </row>
    <row r="33" spans="1:11">
      <c r="A33" s="315" t="s">
        <v>250</v>
      </c>
      <c r="B33" s="316" t="s">
        <v>251</v>
      </c>
      <c r="C33" s="234">
        <v>0</v>
      </c>
      <c r="D33" s="234">
        <v>0</v>
      </c>
      <c r="E33" s="234">
        <v>0</v>
      </c>
      <c r="F33" s="234">
        <v>0</v>
      </c>
      <c r="G33" s="234">
        <v>0</v>
      </c>
      <c r="H33" s="235">
        <v>0</v>
      </c>
      <c r="I33" s="133"/>
      <c r="J33" s="133"/>
      <c r="K33" s="224"/>
    </row>
    <row r="34" spans="1:11">
      <c r="A34" s="319" t="s">
        <v>252</v>
      </c>
      <c r="B34" s="320" t="s">
        <v>251</v>
      </c>
      <c r="C34" s="236">
        <v>0</v>
      </c>
      <c r="D34" s="236">
        <v>0</v>
      </c>
      <c r="E34" s="236">
        <v>0</v>
      </c>
      <c r="F34" s="236">
        <v>0</v>
      </c>
      <c r="G34" s="236">
        <v>0</v>
      </c>
      <c r="H34" s="237">
        <v>0</v>
      </c>
      <c r="I34" s="133"/>
      <c r="J34" s="133"/>
      <c r="K34" s="224"/>
    </row>
    <row r="35" spans="1:11">
      <c r="A35" s="315" t="s">
        <v>253</v>
      </c>
      <c r="B35" s="316" t="s">
        <v>254</v>
      </c>
      <c r="C35" s="234">
        <v>0</v>
      </c>
      <c r="D35" s="234">
        <v>0</v>
      </c>
      <c r="E35" s="234">
        <v>0</v>
      </c>
      <c r="F35" s="234">
        <v>0</v>
      </c>
      <c r="G35" s="234">
        <v>0</v>
      </c>
      <c r="H35" s="235">
        <v>0</v>
      </c>
      <c r="I35" s="133"/>
      <c r="J35" s="133"/>
      <c r="K35" s="224"/>
    </row>
    <row r="36" spans="1:11">
      <c r="A36" s="319" t="s">
        <v>255</v>
      </c>
      <c r="B36" s="320" t="s">
        <v>254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237">
        <v>0</v>
      </c>
      <c r="I36" s="133"/>
      <c r="J36" s="133"/>
      <c r="K36" s="224"/>
    </row>
    <row r="37" spans="1:11">
      <c r="A37" s="137" t="s">
        <v>73</v>
      </c>
      <c r="B37" s="138" t="s">
        <v>74</v>
      </c>
      <c r="C37" s="230">
        <v>7382099480.1000004</v>
      </c>
      <c r="D37" s="230">
        <v>1082900</v>
      </c>
      <c r="E37" s="230">
        <v>30048932.530000001</v>
      </c>
      <c r="F37" s="230">
        <v>7353133447.5699997</v>
      </c>
      <c r="G37" s="230">
        <v>0</v>
      </c>
      <c r="H37" s="231">
        <v>7353133447.5699997</v>
      </c>
      <c r="I37" s="133"/>
      <c r="J37" s="133"/>
      <c r="K37" s="224"/>
    </row>
    <row r="38" spans="1:11">
      <c r="A38" s="204" t="s">
        <v>75</v>
      </c>
      <c r="B38" s="199" t="s">
        <v>76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H38" s="233">
        <v>0</v>
      </c>
      <c r="I38" s="133"/>
      <c r="J38" s="133"/>
      <c r="K38" s="224"/>
    </row>
    <row r="39" spans="1:11">
      <c r="A39" s="315" t="s">
        <v>256</v>
      </c>
      <c r="B39" s="316" t="s">
        <v>257</v>
      </c>
      <c r="C39" s="234">
        <v>0</v>
      </c>
      <c r="D39" s="234">
        <v>0</v>
      </c>
      <c r="E39" s="234">
        <v>0</v>
      </c>
      <c r="F39" s="234">
        <v>0</v>
      </c>
      <c r="G39" s="234">
        <v>0</v>
      </c>
      <c r="H39" s="235">
        <v>0</v>
      </c>
      <c r="I39" s="133"/>
      <c r="J39" s="133"/>
      <c r="K39" s="224"/>
    </row>
    <row r="40" spans="1:11">
      <c r="A40" s="319" t="s">
        <v>258</v>
      </c>
      <c r="B40" s="320" t="s">
        <v>257</v>
      </c>
      <c r="C40" s="236">
        <v>0</v>
      </c>
      <c r="D40" s="236">
        <v>0</v>
      </c>
      <c r="E40" s="236">
        <v>0</v>
      </c>
      <c r="F40" s="236">
        <v>0</v>
      </c>
      <c r="G40" s="236">
        <v>0</v>
      </c>
      <c r="H40" s="237">
        <v>0</v>
      </c>
      <c r="I40" s="133"/>
      <c r="J40" s="133"/>
      <c r="K40" s="224"/>
    </row>
    <row r="41" spans="1:11">
      <c r="A41" s="204" t="s">
        <v>77</v>
      </c>
      <c r="B41" s="199" t="s">
        <v>78</v>
      </c>
      <c r="C41" s="232">
        <v>11992966.310000001</v>
      </c>
      <c r="D41" s="232">
        <v>0</v>
      </c>
      <c r="E41" s="232">
        <v>0</v>
      </c>
      <c r="F41" s="232">
        <v>11992966.310000001</v>
      </c>
      <c r="G41" s="232">
        <v>0</v>
      </c>
      <c r="H41" s="233">
        <v>11992966.310000001</v>
      </c>
      <c r="I41" s="133"/>
      <c r="J41" s="133"/>
      <c r="K41" s="224"/>
    </row>
    <row r="42" spans="1:11">
      <c r="A42" s="315" t="s">
        <v>259</v>
      </c>
      <c r="B42" s="316" t="s">
        <v>260</v>
      </c>
      <c r="C42" s="234">
        <v>0</v>
      </c>
      <c r="D42" s="234">
        <v>0</v>
      </c>
      <c r="E42" s="234">
        <v>0</v>
      </c>
      <c r="F42" s="234">
        <v>0</v>
      </c>
      <c r="G42" s="234">
        <v>0</v>
      </c>
      <c r="H42" s="235">
        <v>0</v>
      </c>
      <c r="I42" s="133"/>
      <c r="J42" s="133"/>
      <c r="K42" s="224"/>
    </row>
    <row r="43" spans="1:11">
      <c r="A43" s="319" t="s">
        <v>261</v>
      </c>
      <c r="B43" s="320" t="s">
        <v>262</v>
      </c>
      <c r="C43" s="236">
        <v>0</v>
      </c>
      <c r="D43" s="236">
        <v>0</v>
      </c>
      <c r="E43" s="236">
        <v>0</v>
      </c>
      <c r="F43" s="236">
        <v>0</v>
      </c>
      <c r="G43" s="236">
        <v>0</v>
      </c>
      <c r="H43" s="237">
        <v>0</v>
      </c>
      <c r="I43" s="133"/>
      <c r="J43" s="133"/>
      <c r="K43" s="224"/>
    </row>
    <row r="44" spans="1:11">
      <c r="A44" s="319" t="s">
        <v>263</v>
      </c>
      <c r="B44" s="320" t="s">
        <v>264</v>
      </c>
      <c r="C44" s="236">
        <v>0</v>
      </c>
      <c r="D44" s="236">
        <v>0</v>
      </c>
      <c r="E44" s="236">
        <v>0</v>
      </c>
      <c r="F44" s="236">
        <v>0</v>
      </c>
      <c r="G44" s="236">
        <v>0</v>
      </c>
      <c r="H44" s="237">
        <v>0</v>
      </c>
      <c r="I44" s="133"/>
      <c r="J44" s="133"/>
      <c r="K44" s="224"/>
    </row>
    <row r="45" spans="1:11">
      <c r="A45" s="315" t="s">
        <v>265</v>
      </c>
      <c r="B45" s="316" t="s">
        <v>266</v>
      </c>
      <c r="C45" s="234">
        <v>11992966.310000001</v>
      </c>
      <c r="D45" s="234">
        <v>0</v>
      </c>
      <c r="E45" s="234">
        <v>0</v>
      </c>
      <c r="F45" s="234">
        <v>11992966.310000001</v>
      </c>
      <c r="G45" s="234">
        <v>0</v>
      </c>
      <c r="H45" s="235">
        <v>11992966.310000001</v>
      </c>
      <c r="I45" s="133"/>
      <c r="J45" s="133"/>
      <c r="K45" s="224"/>
    </row>
    <row r="46" spans="1:11">
      <c r="A46" s="319" t="s">
        <v>267</v>
      </c>
      <c r="B46" s="320" t="s">
        <v>268</v>
      </c>
      <c r="C46" s="236">
        <v>10646137</v>
      </c>
      <c r="D46" s="236">
        <v>0</v>
      </c>
      <c r="E46" s="236">
        <v>0</v>
      </c>
      <c r="F46" s="236">
        <v>10646137</v>
      </c>
      <c r="G46" s="236">
        <v>0</v>
      </c>
      <c r="H46" s="237">
        <v>10646137</v>
      </c>
      <c r="I46" s="133"/>
      <c r="J46" s="133"/>
      <c r="K46" s="224"/>
    </row>
    <row r="47" spans="1:11">
      <c r="A47" s="319" t="s">
        <v>269</v>
      </c>
      <c r="B47" s="320" t="s">
        <v>270</v>
      </c>
      <c r="C47" s="236">
        <v>1346829.31</v>
      </c>
      <c r="D47" s="236">
        <v>0</v>
      </c>
      <c r="E47" s="236">
        <v>0</v>
      </c>
      <c r="F47" s="236">
        <v>1346829.31</v>
      </c>
      <c r="G47" s="236">
        <v>0</v>
      </c>
      <c r="H47" s="237">
        <v>1346829.31</v>
      </c>
      <c r="I47" s="133"/>
      <c r="J47" s="133"/>
      <c r="K47" s="224"/>
    </row>
    <row r="48" spans="1:11">
      <c r="A48" s="315" t="s">
        <v>271</v>
      </c>
      <c r="B48" s="316" t="s">
        <v>272</v>
      </c>
      <c r="C48" s="234">
        <v>0</v>
      </c>
      <c r="D48" s="234">
        <v>0</v>
      </c>
      <c r="E48" s="234">
        <v>0</v>
      </c>
      <c r="F48" s="234">
        <v>0</v>
      </c>
      <c r="G48" s="234">
        <v>0</v>
      </c>
      <c r="H48" s="235">
        <v>0</v>
      </c>
      <c r="I48" s="133"/>
      <c r="J48" s="133"/>
      <c r="K48" s="224"/>
    </row>
    <row r="49" spans="1:11">
      <c r="A49" s="319" t="s">
        <v>273</v>
      </c>
      <c r="B49" s="320" t="s">
        <v>272</v>
      </c>
      <c r="C49" s="236">
        <v>0</v>
      </c>
      <c r="D49" s="236">
        <v>0</v>
      </c>
      <c r="E49" s="236">
        <v>0</v>
      </c>
      <c r="F49" s="236">
        <v>0</v>
      </c>
      <c r="G49" s="236">
        <v>0</v>
      </c>
      <c r="H49" s="237">
        <v>0</v>
      </c>
      <c r="I49" s="133"/>
      <c r="J49" s="133"/>
      <c r="K49" s="224"/>
    </row>
    <row r="50" spans="1:11">
      <c r="A50" s="204" t="s">
        <v>80</v>
      </c>
      <c r="B50" s="199" t="s">
        <v>81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3">
        <v>0</v>
      </c>
      <c r="I50" s="133"/>
      <c r="J50" s="133"/>
      <c r="K50" s="224"/>
    </row>
    <row r="51" spans="1:11">
      <c r="A51" s="315" t="s">
        <v>274</v>
      </c>
      <c r="B51" s="316" t="s">
        <v>260</v>
      </c>
      <c r="C51" s="234">
        <v>0</v>
      </c>
      <c r="D51" s="234">
        <v>0</v>
      </c>
      <c r="E51" s="234">
        <v>0</v>
      </c>
      <c r="F51" s="234">
        <v>0</v>
      </c>
      <c r="G51" s="234">
        <v>0</v>
      </c>
      <c r="H51" s="235">
        <v>0</v>
      </c>
      <c r="I51" s="133"/>
      <c r="J51" s="133"/>
      <c r="K51" s="224"/>
    </row>
    <row r="52" spans="1:11">
      <c r="A52" s="319" t="s">
        <v>275</v>
      </c>
      <c r="B52" s="320" t="s">
        <v>262</v>
      </c>
      <c r="C52" s="236">
        <v>0</v>
      </c>
      <c r="D52" s="236">
        <v>0</v>
      </c>
      <c r="E52" s="236">
        <v>0</v>
      </c>
      <c r="F52" s="236">
        <v>0</v>
      </c>
      <c r="G52" s="236">
        <v>0</v>
      </c>
      <c r="H52" s="237">
        <v>0</v>
      </c>
      <c r="I52" s="133"/>
      <c r="J52" s="133"/>
      <c r="K52" s="224"/>
    </row>
    <row r="53" spans="1:11">
      <c r="A53" s="315" t="s">
        <v>276</v>
      </c>
      <c r="B53" s="316" t="s">
        <v>266</v>
      </c>
      <c r="C53" s="234">
        <v>0</v>
      </c>
      <c r="D53" s="234">
        <v>0</v>
      </c>
      <c r="E53" s="234">
        <v>0</v>
      </c>
      <c r="F53" s="234">
        <v>0</v>
      </c>
      <c r="G53" s="234">
        <v>0</v>
      </c>
      <c r="H53" s="235">
        <v>0</v>
      </c>
      <c r="I53" s="133"/>
      <c r="J53" s="133"/>
      <c r="K53" s="224"/>
    </row>
    <row r="54" spans="1:11">
      <c r="A54" s="319" t="s">
        <v>277</v>
      </c>
      <c r="B54" s="320" t="s">
        <v>268</v>
      </c>
      <c r="C54" s="236">
        <v>0</v>
      </c>
      <c r="D54" s="236">
        <v>0</v>
      </c>
      <c r="E54" s="236">
        <v>0</v>
      </c>
      <c r="F54" s="236">
        <v>0</v>
      </c>
      <c r="G54" s="236">
        <v>0</v>
      </c>
      <c r="H54" s="237">
        <v>0</v>
      </c>
      <c r="I54" s="133"/>
      <c r="J54" s="133"/>
      <c r="K54" s="224"/>
    </row>
    <row r="55" spans="1:11">
      <c r="A55" s="319" t="s">
        <v>278</v>
      </c>
      <c r="B55" s="320" t="s">
        <v>270</v>
      </c>
      <c r="C55" s="236">
        <v>0</v>
      </c>
      <c r="D55" s="236">
        <v>0</v>
      </c>
      <c r="E55" s="236">
        <v>0</v>
      </c>
      <c r="F55" s="236">
        <v>0</v>
      </c>
      <c r="G55" s="236">
        <v>0</v>
      </c>
      <c r="H55" s="237">
        <v>0</v>
      </c>
      <c r="I55" s="133"/>
      <c r="J55" s="133"/>
      <c r="K55" s="224"/>
    </row>
    <row r="56" spans="1:11">
      <c r="A56" s="204" t="s">
        <v>84</v>
      </c>
      <c r="B56" s="199" t="s">
        <v>85</v>
      </c>
      <c r="C56" s="232">
        <v>7347876584.9799995</v>
      </c>
      <c r="D56" s="232">
        <v>0</v>
      </c>
      <c r="E56" s="232">
        <v>0</v>
      </c>
      <c r="F56" s="232">
        <v>7347876584.9799995</v>
      </c>
      <c r="G56" s="232">
        <v>0</v>
      </c>
      <c r="H56" s="233">
        <v>7347876584.9799995</v>
      </c>
      <c r="I56" s="133"/>
      <c r="J56" s="133"/>
      <c r="K56" s="224"/>
    </row>
    <row r="57" spans="1:11">
      <c r="A57" s="315" t="s">
        <v>279</v>
      </c>
      <c r="B57" s="316" t="s">
        <v>280</v>
      </c>
      <c r="C57" s="234">
        <v>6812876584.9799995</v>
      </c>
      <c r="D57" s="234">
        <v>0</v>
      </c>
      <c r="E57" s="234">
        <v>0</v>
      </c>
      <c r="F57" s="234">
        <v>6812876584.9799995</v>
      </c>
      <c r="G57" s="234">
        <v>0</v>
      </c>
      <c r="H57" s="235">
        <v>6812876584.9799995</v>
      </c>
      <c r="I57" s="133"/>
      <c r="J57" s="133"/>
      <c r="K57" s="224"/>
    </row>
    <row r="58" spans="1:11">
      <c r="A58" s="319" t="s">
        <v>281</v>
      </c>
      <c r="B58" s="320" t="s">
        <v>280</v>
      </c>
      <c r="C58" s="236">
        <v>6812876584.9799995</v>
      </c>
      <c r="D58" s="236">
        <v>0</v>
      </c>
      <c r="E58" s="236">
        <v>0</v>
      </c>
      <c r="F58" s="236">
        <v>6812876584.9799995</v>
      </c>
      <c r="G58" s="236">
        <v>0</v>
      </c>
      <c r="H58" s="237">
        <v>6812876584.9799995</v>
      </c>
      <c r="I58" s="133"/>
      <c r="J58" s="133"/>
      <c r="K58" s="224"/>
    </row>
    <row r="59" spans="1:11">
      <c r="A59" s="315" t="s">
        <v>282</v>
      </c>
      <c r="B59" s="316" t="s">
        <v>283</v>
      </c>
      <c r="C59" s="234">
        <v>465000000</v>
      </c>
      <c r="D59" s="234">
        <v>0</v>
      </c>
      <c r="E59" s="234">
        <v>0</v>
      </c>
      <c r="F59" s="234">
        <v>465000000</v>
      </c>
      <c r="G59" s="234">
        <v>0</v>
      </c>
      <c r="H59" s="235">
        <v>465000000</v>
      </c>
      <c r="I59" s="133"/>
      <c r="J59" s="133"/>
      <c r="K59" s="224"/>
    </row>
    <row r="60" spans="1:11">
      <c r="A60" s="319" t="s">
        <v>284</v>
      </c>
      <c r="B60" s="320" t="s">
        <v>283</v>
      </c>
      <c r="C60" s="236">
        <v>465000000</v>
      </c>
      <c r="D60" s="236">
        <v>0</v>
      </c>
      <c r="E60" s="236">
        <v>0</v>
      </c>
      <c r="F60" s="236">
        <v>465000000</v>
      </c>
      <c r="G60" s="236">
        <v>0</v>
      </c>
      <c r="H60" s="237">
        <v>465000000</v>
      </c>
      <c r="I60" s="133"/>
      <c r="J60" s="133"/>
      <c r="K60" s="224"/>
    </row>
    <row r="61" spans="1:11">
      <c r="A61" s="315" t="s">
        <v>285</v>
      </c>
      <c r="B61" s="316" t="s">
        <v>286</v>
      </c>
      <c r="C61" s="234">
        <v>70000000</v>
      </c>
      <c r="D61" s="234">
        <v>0</v>
      </c>
      <c r="E61" s="234">
        <v>0</v>
      </c>
      <c r="F61" s="234">
        <v>70000000</v>
      </c>
      <c r="G61" s="234">
        <v>0</v>
      </c>
      <c r="H61" s="235">
        <v>70000000</v>
      </c>
      <c r="I61" s="133"/>
      <c r="J61" s="133"/>
      <c r="K61" s="224"/>
    </row>
    <row r="62" spans="1:11">
      <c r="A62" s="319" t="s">
        <v>287</v>
      </c>
      <c r="B62" s="320" t="s">
        <v>286</v>
      </c>
      <c r="C62" s="236">
        <v>70000000</v>
      </c>
      <c r="D62" s="236">
        <v>0</v>
      </c>
      <c r="E62" s="236">
        <v>0</v>
      </c>
      <c r="F62" s="236">
        <v>70000000</v>
      </c>
      <c r="G62" s="236">
        <v>0</v>
      </c>
      <c r="H62" s="237">
        <v>70000000</v>
      </c>
      <c r="I62" s="133"/>
      <c r="J62" s="133"/>
      <c r="K62" s="224"/>
    </row>
    <row r="63" spans="1:11">
      <c r="A63" s="204" t="s">
        <v>88</v>
      </c>
      <c r="B63" s="199" t="s">
        <v>89</v>
      </c>
      <c r="C63" s="232">
        <v>585538915.59000003</v>
      </c>
      <c r="D63" s="232">
        <v>1082900</v>
      </c>
      <c r="E63" s="232">
        <v>0</v>
      </c>
      <c r="F63" s="232">
        <v>586621815.59000003</v>
      </c>
      <c r="G63" s="232">
        <v>0</v>
      </c>
      <c r="H63" s="233">
        <v>586621815.59000003</v>
      </c>
      <c r="I63" s="133"/>
      <c r="J63" s="133"/>
      <c r="K63" s="224"/>
    </row>
    <row r="64" spans="1:11">
      <c r="A64" s="315" t="s">
        <v>288</v>
      </c>
      <c r="B64" s="316" t="s">
        <v>262</v>
      </c>
      <c r="C64" s="234">
        <v>419948965.13999999</v>
      </c>
      <c r="D64" s="234">
        <v>433160</v>
      </c>
      <c r="E64" s="234">
        <v>0</v>
      </c>
      <c r="F64" s="234">
        <v>420382125.13999999</v>
      </c>
      <c r="G64" s="234">
        <v>0</v>
      </c>
      <c r="H64" s="235">
        <v>420382125.13999999</v>
      </c>
      <c r="I64" s="133"/>
      <c r="J64" s="133"/>
      <c r="K64" s="224"/>
    </row>
    <row r="65" spans="1:11">
      <c r="A65" s="319" t="s">
        <v>289</v>
      </c>
      <c r="B65" s="320" t="s">
        <v>262</v>
      </c>
      <c r="C65" s="236">
        <v>419948965.13999999</v>
      </c>
      <c r="D65" s="236">
        <v>433160</v>
      </c>
      <c r="E65" s="236">
        <v>0</v>
      </c>
      <c r="F65" s="236">
        <v>420382125.13999999</v>
      </c>
      <c r="G65" s="236">
        <v>0</v>
      </c>
      <c r="H65" s="237">
        <v>420382125.13999999</v>
      </c>
      <c r="I65" s="133"/>
      <c r="J65" s="133"/>
      <c r="K65" s="224"/>
    </row>
    <row r="66" spans="1:11">
      <c r="A66" s="315" t="s">
        <v>290</v>
      </c>
      <c r="B66" s="316" t="s">
        <v>264</v>
      </c>
      <c r="C66" s="234">
        <v>165589950.44999999</v>
      </c>
      <c r="D66" s="234">
        <v>649740</v>
      </c>
      <c r="E66" s="234">
        <v>0</v>
      </c>
      <c r="F66" s="234">
        <v>166239690.44999999</v>
      </c>
      <c r="G66" s="234">
        <v>0</v>
      </c>
      <c r="H66" s="235">
        <v>166239690.44999999</v>
      </c>
      <c r="I66" s="133"/>
      <c r="J66" s="133"/>
      <c r="K66" s="224"/>
    </row>
    <row r="67" spans="1:11">
      <c r="A67" s="319" t="s">
        <v>291</v>
      </c>
      <c r="B67" s="320" t="s">
        <v>264</v>
      </c>
      <c r="C67" s="236">
        <v>165589950.44999999</v>
      </c>
      <c r="D67" s="236">
        <v>649740</v>
      </c>
      <c r="E67" s="236">
        <v>0</v>
      </c>
      <c r="F67" s="236">
        <v>166239690.44999999</v>
      </c>
      <c r="G67" s="236">
        <v>0</v>
      </c>
      <c r="H67" s="237">
        <v>166239690.44999999</v>
      </c>
      <c r="I67" s="133"/>
      <c r="J67" s="133"/>
      <c r="K67" s="224"/>
    </row>
    <row r="68" spans="1:11">
      <c r="A68" s="204" t="s">
        <v>92</v>
      </c>
      <c r="B68" s="199" t="s">
        <v>93</v>
      </c>
      <c r="C68" s="232">
        <v>1549676079.6500001</v>
      </c>
      <c r="D68" s="232">
        <v>0</v>
      </c>
      <c r="E68" s="232">
        <v>0</v>
      </c>
      <c r="F68" s="232">
        <v>1549676079.6500001</v>
      </c>
      <c r="G68" s="232">
        <v>0</v>
      </c>
      <c r="H68" s="233">
        <v>1549676079.6500001</v>
      </c>
      <c r="I68" s="133"/>
      <c r="J68" s="133"/>
      <c r="K68" s="224"/>
    </row>
    <row r="69" spans="1:11">
      <c r="A69" s="315" t="s">
        <v>292</v>
      </c>
      <c r="B69" s="316" t="s">
        <v>268</v>
      </c>
      <c r="C69" s="234">
        <v>307374259.88</v>
      </c>
      <c r="D69" s="234">
        <v>0</v>
      </c>
      <c r="E69" s="234">
        <v>0</v>
      </c>
      <c r="F69" s="234">
        <v>307374259.88</v>
      </c>
      <c r="G69" s="234">
        <v>0</v>
      </c>
      <c r="H69" s="235">
        <v>307374259.88</v>
      </c>
      <c r="I69" s="133"/>
      <c r="J69" s="133"/>
      <c r="K69" s="224"/>
    </row>
    <row r="70" spans="1:11">
      <c r="A70" s="319" t="s">
        <v>293</v>
      </c>
      <c r="B70" s="320" t="s">
        <v>268</v>
      </c>
      <c r="C70" s="236">
        <v>307374259.88</v>
      </c>
      <c r="D70" s="236">
        <v>0</v>
      </c>
      <c r="E70" s="236">
        <v>0</v>
      </c>
      <c r="F70" s="236">
        <v>307374259.88</v>
      </c>
      <c r="G70" s="236">
        <v>0</v>
      </c>
      <c r="H70" s="237">
        <v>307374259.88</v>
      </c>
      <c r="I70" s="133"/>
      <c r="J70" s="133"/>
      <c r="K70" s="224"/>
    </row>
    <row r="71" spans="1:11">
      <c r="A71" s="315" t="s">
        <v>294</v>
      </c>
      <c r="B71" s="316" t="s">
        <v>270</v>
      </c>
      <c r="C71" s="234">
        <v>1242301819.77</v>
      </c>
      <c r="D71" s="234">
        <v>0</v>
      </c>
      <c r="E71" s="234">
        <v>0</v>
      </c>
      <c r="F71" s="234">
        <v>1242301819.77</v>
      </c>
      <c r="G71" s="234">
        <v>0</v>
      </c>
      <c r="H71" s="235">
        <v>1242301819.77</v>
      </c>
      <c r="I71" s="133"/>
      <c r="J71" s="133"/>
      <c r="K71" s="224"/>
    </row>
    <row r="72" spans="1:11">
      <c r="A72" s="319" t="s">
        <v>295</v>
      </c>
      <c r="B72" s="320" t="s">
        <v>270</v>
      </c>
      <c r="C72" s="236">
        <v>1242301819.77</v>
      </c>
      <c r="D72" s="236">
        <v>0</v>
      </c>
      <c r="E72" s="236">
        <v>0</v>
      </c>
      <c r="F72" s="236">
        <v>1242301819.77</v>
      </c>
      <c r="G72" s="236">
        <v>0</v>
      </c>
      <c r="H72" s="237">
        <v>1242301819.77</v>
      </c>
      <c r="I72" s="133"/>
      <c r="J72" s="133"/>
      <c r="K72" s="224"/>
    </row>
    <row r="73" spans="1:11">
      <c r="A73" s="204" t="s">
        <v>95</v>
      </c>
      <c r="B73" s="199" t="s">
        <v>96</v>
      </c>
      <c r="C73" s="232">
        <v>242083976</v>
      </c>
      <c r="D73" s="232">
        <v>0</v>
      </c>
      <c r="E73" s="232">
        <v>0</v>
      </c>
      <c r="F73" s="232">
        <v>242083976</v>
      </c>
      <c r="G73" s="232">
        <v>0</v>
      </c>
      <c r="H73" s="233">
        <v>242083976</v>
      </c>
      <c r="I73" s="133"/>
      <c r="J73" s="133"/>
      <c r="K73" s="224"/>
    </row>
    <row r="74" spans="1:11">
      <c r="A74" s="315" t="s">
        <v>296</v>
      </c>
      <c r="B74" s="316" t="s">
        <v>297</v>
      </c>
      <c r="C74" s="234">
        <v>242083976</v>
      </c>
      <c r="D74" s="234">
        <v>0</v>
      </c>
      <c r="E74" s="234">
        <v>0</v>
      </c>
      <c r="F74" s="234">
        <v>242083976</v>
      </c>
      <c r="G74" s="234">
        <v>0</v>
      </c>
      <c r="H74" s="235">
        <v>242083976</v>
      </c>
      <c r="I74" s="133"/>
      <c r="J74" s="133"/>
      <c r="K74" s="224"/>
    </row>
    <row r="75" spans="1:11">
      <c r="A75" s="319" t="s">
        <v>298</v>
      </c>
      <c r="B75" s="320" t="s">
        <v>297</v>
      </c>
      <c r="C75" s="236">
        <v>242083976</v>
      </c>
      <c r="D75" s="236">
        <v>0</v>
      </c>
      <c r="E75" s="236">
        <v>0</v>
      </c>
      <c r="F75" s="236">
        <v>242083976</v>
      </c>
      <c r="G75" s="236">
        <v>0</v>
      </c>
      <c r="H75" s="237">
        <v>242083976</v>
      </c>
      <c r="I75" s="133"/>
      <c r="J75" s="133"/>
      <c r="K75" s="224"/>
    </row>
    <row r="76" spans="1:11" ht="25.5">
      <c r="A76" s="204" t="s">
        <v>99</v>
      </c>
      <c r="B76" s="199" t="s">
        <v>100</v>
      </c>
      <c r="C76" s="232">
        <v>-2001311575.4300001</v>
      </c>
      <c r="D76" s="232">
        <v>0</v>
      </c>
      <c r="E76" s="232">
        <v>30048932.530000001</v>
      </c>
      <c r="F76" s="232">
        <v>-2031360507.96</v>
      </c>
      <c r="G76" s="232">
        <v>0</v>
      </c>
      <c r="H76" s="233">
        <v>-2031360507.96</v>
      </c>
      <c r="I76" s="133"/>
      <c r="J76" s="133"/>
      <c r="K76" s="224"/>
    </row>
    <row r="77" spans="1:11">
      <c r="A77" s="315" t="s">
        <v>299</v>
      </c>
      <c r="B77" s="316" t="s">
        <v>257</v>
      </c>
      <c r="C77" s="234">
        <v>-455033306.42000002</v>
      </c>
      <c r="D77" s="234">
        <v>0</v>
      </c>
      <c r="E77" s="234">
        <v>7718749.4800000004</v>
      </c>
      <c r="F77" s="234">
        <v>-462752055.89999998</v>
      </c>
      <c r="G77" s="234">
        <v>0</v>
      </c>
      <c r="H77" s="235">
        <v>-462752055.89999998</v>
      </c>
      <c r="I77" s="133"/>
      <c r="J77" s="133"/>
      <c r="K77" s="224"/>
    </row>
    <row r="78" spans="1:11">
      <c r="A78" s="319" t="s">
        <v>300</v>
      </c>
      <c r="B78" s="320" t="s">
        <v>301</v>
      </c>
      <c r="C78" s="236">
        <v>0</v>
      </c>
      <c r="D78" s="236">
        <v>0</v>
      </c>
      <c r="E78" s="236">
        <v>0</v>
      </c>
      <c r="F78" s="236">
        <v>0</v>
      </c>
      <c r="G78" s="236">
        <v>0</v>
      </c>
      <c r="H78" s="237">
        <v>0</v>
      </c>
      <c r="I78" s="133"/>
      <c r="J78" s="133"/>
      <c r="K78" s="224"/>
    </row>
    <row r="79" spans="1:11">
      <c r="A79" s="319" t="s">
        <v>302</v>
      </c>
      <c r="B79" s="320" t="s">
        <v>280</v>
      </c>
      <c r="C79" s="236">
        <v>-417694758.39999998</v>
      </c>
      <c r="D79" s="236">
        <v>0</v>
      </c>
      <c r="E79" s="236">
        <v>7161457.8099999996</v>
      </c>
      <c r="F79" s="236">
        <v>-424856216.20999998</v>
      </c>
      <c r="G79" s="236">
        <v>0</v>
      </c>
      <c r="H79" s="237">
        <v>-424856216.20999998</v>
      </c>
      <c r="I79" s="133"/>
      <c r="J79" s="133"/>
      <c r="K79" s="224"/>
    </row>
    <row r="80" spans="1:11">
      <c r="A80" s="319" t="s">
        <v>303</v>
      </c>
      <c r="B80" s="320" t="s">
        <v>283</v>
      </c>
      <c r="C80" s="236">
        <v>-32453125</v>
      </c>
      <c r="D80" s="236">
        <v>0</v>
      </c>
      <c r="E80" s="236">
        <v>484375</v>
      </c>
      <c r="F80" s="236">
        <v>-32937500</v>
      </c>
      <c r="G80" s="236">
        <v>0</v>
      </c>
      <c r="H80" s="237">
        <v>-32937500</v>
      </c>
      <c r="I80" s="133"/>
      <c r="J80" s="133"/>
      <c r="K80" s="224"/>
    </row>
    <row r="81" spans="1:11">
      <c r="A81" s="319" t="s">
        <v>304</v>
      </c>
      <c r="B81" s="320" t="s">
        <v>286</v>
      </c>
      <c r="C81" s="236">
        <v>-4885423.0199999996</v>
      </c>
      <c r="D81" s="236">
        <v>0</v>
      </c>
      <c r="E81" s="236">
        <v>72916.67</v>
      </c>
      <c r="F81" s="236">
        <v>-4958339.6900000004</v>
      </c>
      <c r="G81" s="236">
        <v>0</v>
      </c>
      <c r="H81" s="237">
        <v>-4958339.6900000004</v>
      </c>
      <c r="I81" s="133"/>
      <c r="J81" s="133"/>
      <c r="K81" s="210"/>
    </row>
    <row r="82" spans="1:11">
      <c r="A82" s="315" t="s">
        <v>305</v>
      </c>
      <c r="B82" s="316" t="s">
        <v>260</v>
      </c>
      <c r="C82" s="234">
        <v>-242766943.84</v>
      </c>
      <c r="D82" s="234">
        <v>0</v>
      </c>
      <c r="E82" s="234">
        <v>4954307.59</v>
      </c>
      <c r="F82" s="234">
        <v>-247721251.43000001</v>
      </c>
      <c r="G82" s="234">
        <v>0</v>
      </c>
      <c r="H82" s="235">
        <v>-247721251.43000001</v>
      </c>
      <c r="I82" s="133"/>
      <c r="J82" s="133"/>
      <c r="K82" s="210"/>
    </row>
    <row r="83" spans="1:11">
      <c r="A83" s="319" t="s">
        <v>306</v>
      </c>
      <c r="B83" s="320" t="s">
        <v>262</v>
      </c>
      <c r="C83" s="236">
        <v>-138819116.40000001</v>
      </c>
      <c r="D83" s="236">
        <v>0</v>
      </c>
      <c r="E83" s="236">
        <v>3016246.75</v>
      </c>
      <c r="F83" s="236">
        <v>-141835363.15000001</v>
      </c>
      <c r="G83" s="236">
        <v>0</v>
      </c>
      <c r="H83" s="237">
        <v>-141835363.15000001</v>
      </c>
      <c r="I83" s="133"/>
      <c r="J83" s="133"/>
      <c r="K83" s="210"/>
    </row>
    <row r="84" spans="1:11">
      <c r="A84" s="319" t="s">
        <v>307</v>
      </c>
      <c r="B84" s="320" t="s">
        <v>264</v>
      </c>
      <c r="C84" s="236">
        <v>-103947827.44</v>
      </c>
      <c r="D84" s="236">
        <v>0</v>
      </c>
      <c r="E84" s="236">
        <v>1938060.84</v>
      </c>
      <c r="F84" s="236">
        <v>-105885888.28</v>
      </c>
      <c r="G84" s="236">
        <v>0</v>
      </c>
      <c r="H84" s="237">
        <v>-105885888.28</v>
      </c>
      <c r="I84" s="133"/>
      <c r="J84" s="133"/>
      <c r="K84" s="210"/>
    </row>
    <row r="85" spans="1:11">
      <c r="A85" s="315" t="s">
        <v>308</v>
      </c>
      <c r="B85" s="316" t="s">
        <v>266</v>
      </c>
      <c r="C85" s="234">
        <v>-1113878884.53</v>
      </c>
      <c r="D85" s="234">
        <v>0</v>
      </c>
      <c r="E85" s="234">
        <v>15358509.02</v>
      </c>
      <c r="F85" s="234">
        <v>-1129237393.55</v>
      </c>
      <c r="G85" s="234">
        <v>0</v>
      </c>
      <c r="H85" s="235">
        <v>-1129237393.55</v>
      </c>
      <c r="I85" s="133"/>
      <c r="J85" s="133"/>
      <c r="K85" s="210"/>
    </row>
    <row r="86" spans="1:11">
      <c r="A86" s="319" t="s">
        <v>309</v>
      </c>
      <c r="B86" s="320" t="s">
        <v>268</v>
      </c>
      <c r="C86" s="236">
        <v>-210588853.68000001</v>
      </c>
      <c r="D86" s="236">
        <v>0</v>
      </c>
      <c r="E86" s="236">
        <v>3530396.04</v>
      </c>
      <c r="F86" s="236">
        <v>-214119249.72</v>
      </c>
      <c r="G86" s="236">
        <v>0</v>
      </c>
      <c r="H86" s="237">
        <v>-214119249.72</v>
      </c>
      <c r="I86" s="133"/>
      <c r="J86" s="133"/>
      <c r="K86" s="208"/>
    </row>
    <row r="87" spans="1:11">
      <c r="A87" s="319" t="s">
        <v>310</v>
      </c>
      <c r="B87" s="320" t="s">
        <v>270</v>
      </c>
      <c r="C87" s="236">
        <v>-903290030.85000002</v>
      </c>
      <c r="D87" s="236">
        <v>0</v>
      </c>
      <c r="E87" s="236">
        <v>11828112.98</v>
      </c>
      <c r="F87" s="236">
        <v>-915118143.83000004</v>
      </c>
      <c r="G87" s="236">
        <v>0</v>
      </c>
      <c r="H87" s="237">
        <v>-915118143.83000004</v>
      </c>
      <c r="I87" s="133"/>
      <c r="J87" s="133"/>
      <c r="K87" s="208"/>
    </row>
    <row r="88" spans="1:11">
      <c r="A88" s="315" t="s">
        <v>311</v>
      </c>
      <c r="B88" s="316" t="s">
        <v>312</v>
      </c>
      <c r="C88" s="234">
        <v>-189632440.63999999</v>
      </c>
      <c r="D88" s="234">
        <v>0</v>
      </c>
      <c r="E88" s="234">
        <v>2017366.44</v>
      </c>
      <c r="F88" s="234">
        <v>-191649807.08000001</v>
      </c>
      <c r="G88" s="234">
        <v>0</v>
      </c>
      <c r="H88" s="235">
        <v>-191649807.08000001</v>
      </c>
      <c r="I88" s="133"/>
      <c r="J88" s="133"/>
      <c r="K88" s="208"/>
    </row>
    <row r="89" spans="1:11">
      <c r="A89" s="319" t="s">
        <v>313</v>
      </c>
      <c r="B89" s="320" t="s">
        <v>297</v>
      </c>
      <c r="C89" s="236">
        <v>-189632440.63999999</v>
      </c>
      <c r="D89" s="236">
        <v>0</v>
      </c>
      <c r="E89" s="236">
        <v>2017366.44</v>
      </c>
      <c r="F89" s="236">
        <v>-191649807.08000001</v>
      </c>
      <c r="G89" s="236">
        <v>0</v>
      </c>
      <c r="H89" s="237">
        <v>-191649807.08000001</v>
      </c>
      <c r="I89" s="133"/>
      <c r="J89" s="133"/>
      <c r="K89" s="208"/>
    </row>
    <row r="90" spans="1:11">
      <c r="A90" s="315" t="s">
        <v>314</v>
      </c>
      <c r="B90" s="316" t="s">
        <v>315</v>
      </c>
      <c r="C90" s="234">
        <v>0</v>
      </c>
      <c r="D90" s="234">
        <v>0</v>
      </c>
      <c r="E90" s="234">
        <v>0</v>
      </c>
      <c r="F90" s="234">
        <v>0</v>
      </c>
      <c r="G90" s="234">
        <v>0</v>
      </c>
      <c r="H90" s="235">
        <v>0</v>
      </c>
      <c r="I90" s="133"/>
      <c r="J90" s="133"/>
      <c r="K90" s="208"/>
    </row>
    <row r="91" spans="1:11" ht="25.5">
      <c r="A91" s="319" t="s">
        <v>316</v>
      </c>
      <c r="B91" s="320" t="s">
        <v>317</v>
      </c>
      <c r="C91" s="236">
        <v>0</v>
      </c>
      <c r="D91" s="236">
        <v>0</v>
      </c>
      <c r="E91" s="236">
        <v>0</v>
      </c>
      <c r="F91" s="236">
        <v>0</v>
      </c>
      <c r="G91" s="236">
        <v>0</v>
      </c>
      <c r="H91" s="237">
        <v>0</v>
      </c>
      <c r="I91" s="133"/>
      <c r="J91" s="133"/>
      <c r="K91" s="208"/>
    </row>
    <row r="92" spans="1:11" ht="25.5">
      <c r="A92" s="319" t="s">
        <v>318</v>
      </c>
      <c r="B92" s="320" t="s">
        <v>319</v>
      </c>
      <c r="C92" s="236">
        <v>0</v>
      </c>
      <c r="D92" s="236">
        <v>0</v>
      </c>
      <c r="E92" s="236">
        <v>0</v>
      </c>
      <c r="F92" s="236">
        <v>0</v>
      </c>
      <c r="G92" s="236">
        <v>0</v>
      </c>
      <c r="H92" s="237">
        <v>0</v>
      </c>
      <c r="I92" s="133"/>
      <c r="J92" s="133"/>
      <c r="K92" s="208"/>
    </row>
    <row r="93" spans="1:11" ht="25.5">
      <c r="A93" s="319" t="s">
        <v>320</v>
      </c>
      <c r="B93" s="320" t="s">
        <v>321</v>
      </c>
      <c r="C93" s="236">
        <v>0</v>
      </c>
      <c r="D93" s="236">
        <v>0</v>
      </c>
      <c r="E93" s="236">
        <v>0</v>
      </c>
      <c r="F93" s="236">
        <v>0</v>
      </c>
      <c r="G93" s="236">
        <v>0</v>
      </c>
      <c r="H93" s="237">
        <v>0</v>
      </c>
      <c r="I93" s="133"/>
      <c r="J93" s="133"/>
      <c r="K93" s="209"/>
    </row>
    <row r="94" spans="1:11" ht="25.5">
      <c r="A94" s="204" t="s">
        <v>101</v>
      </c>
      <c r="B94" s="199" t="s">
        <v>102</v>
      </c>
      <c r="C94" s="232">
        <v>-353757467</v>
      </c>
      <c r="D94" s="232">
        <v>0</v>
      </c>
      <c r="E94" s="232">
        <v>0</v>
      </c>
      <c r="F94" s="232">
        <v>-353757467</v>
      </c>
      <c r="G94" s="232">
        <v>0</v>
      </c>
      <c r="H94" s="233">
        <v>-353757467</v>
      </c>
      <c r="I94" s="133"/>
      <c r="J94" s="133"/>
      <c r="K94" s="208"/>
    </row>
    <row r="95" spans="1:11">
      <c r="A95" s="315" t="s">
        <v>322</v>
      </c>
      <c r="B95" s="316" t="s">
        <v>257</v>
      </c>
      <c r="C95" s="234">
        <v>-353757467</v>
      </c>
      <c r="D95" s="234">
        <v>0</v>
      </c>
      <c r="E95" s="234">
        <v>0</v>
      </c>
      <c r="F95" s="234">
        <v>-353757467</v>
      </c>
      <c r="G95" s="234">
        <v>0</v>
      </c>
      <c r="H95" s="235">
        <v>-353757467</v>
      </c>
      <c r="I95" s="133"/>
      <c r="J95" s="133"/>
      <c r="K95" s="208"/>
    </row>
    <row r="96" spans="1:11">
      <c r="A96" s="319" t="s">
        <v>323</v>
      </c>
      <c r="B96" s="320" t="s">
        <v>280</v>
      </c>
      <c r="C96" s="236">
        <v>-343725899</v>
      </c>
      <c r="D96" s="236">
        <v>0</v>
      </c>
      <c r="E96" s="236">
        <v>0</v>
      </c>
      <c r="F96" s="236">
        <v>-343725899</v>
      </c>
      <c r="G96" s="236">
        <v>0</v>
      </c>
      <c r="H96" s="237">
        <v>-343725899</v>
      </c>
      <c r="I96" s="133"/>
      <c r="J96" s="133"/>
      <c r="K96" s="224"/>
    </row>
    <row r="97" spans="1:11">
      <c r="A97" s="319" t="s">
        <v>324</v>
      </c>
      <c r="B97" s="320" t="s">
        <v>283</v>
      </c>
      <c r="C97" s="236">
        <v>-5965329</v>
      </c>
      <c r="D97" s="236">
        <v>0</v>
      </c>
      <c r="E97" s="236">
        <v>0</v>
      </c>
      <c r="F97" s="236">
        <v>-5965329</v>
      </c>
      <c r="G97" s="236">
        <v>0</v>
      </c>
      <c r="H97" s="237">
        <v>-5965329</v>
      </c>
      <c r="I97" s="133"/>
      <c r="J97" s="133"/>
      <c r="K97" s="224"/>
    </row>
    <row r="98" spans="1:11">
      <c r="A98" s="319" t="s">
        <v>325</v>
      </c>
      <c r="B98" s="320" t="s">
        <v>286</v>
      </c>
      <c r="C98" s="236">
        <v>-4066239</v>
      </c>
      <c r="D98" s="236">
        <v>0</v>
      </c>
      <c r="E98" s="236">
        <v>0</v>
      </c>
      <c r="F98" s="236">
        <v>-4066239</v>
      </c>
      <c r="G98" s="236">
        <v>0</v>
      </c>
      <c r="H98" s="237">
        <v>-4066239</v>
      </c>
      <c r="I98" s="133"/>
      <c r="J98" s="133"/>
      <c r="K98" s="224"/>
    </row>
    <row r="99" spans="1:11">
      <c r="A99" s="137" t="s">
        <v>51</v>
      </c>
      <c r="B99" s="138" t="s">
        <v>52</v>
      </c>
      <c r="C99" s="230">
        <v>11733384628.82</v>
      </c>
      <c r="D99" s="230">
        <v>984804158</v>
      </c>
      <c r="E99" s="230">
        <v>1940616295.4000001</v>
      </c>
      <c r="F99" s="230">
        <v>10777572491.42</v>
      </c>
      <c r="G99" s="230">
        <v>10777572491.42</v>
      </c>
      <c r="H99" s="231">
        <v>0</v>
      </c>
      <c r="I99" s="133"/>
      <c r="J99" s="133"/>
      <c r="K99" s="224"/>
    </row>
    <row r="100" spans="1:11">
      <c r="A100" s="204" t="s">
        <v>55</v>
      </c>
      <c r="B100" s="199" t="s">
        <v>56</v>
      </c>
      <c r="C100" s="232">
        <v>373632714.56999999</v>
      </c>
      <c r="D100" s="232">
        <v>0</v>
      </c>
      <c r="E100" s="232">
        <v>74606116.870000005</v>
      </c>
      <c r="F100" s="232">
        <v>299026597.69999999</v>
      </c>
      <c r="G100" s="232">
        <v>299026597.69999999</v>
      </c>
      <c r="H100" s="233">
        <v>0</v>
      </c>
      <c r="I100" s="133"/>
      <c r="J100" s="133"/>
      <c r="K100" s="224"/>
    </row>
    <row r="101" spans="1:11">
      <c r="A101" s="315" t="s">
        <v>326</v>
      </c>
      <c r="B101" s="316" t="s">
        <v>327</v>
      </c>
      <c r="C101" s="234">
        <v>62175638</v>
      </c>
      <c r="D101" s="234">
        <v>0</v>
      </c>
      <c r="E101" s="234">
        <v>15816665</v>
      </c>
      <c r="F101" s="234">
        <v>46358973</v>
      </c>
      <c r="G101" s="234">
        <v>46358973</v>
      </c>
      <c r="H101" s="235">
        <v>0</v>
      </c>
      <c r="I101" s="133"/>
      <c r="J101" s="133"/>
      <c r="K101" s="224"/>
    </row>
    <row r="102" spans="1:11">
      <c r="A102" s="319" t="s">
        <v>328</v>
      </c>
      <c r="B102" s="320" t="s">
        <v>327</v>
      </c>
      <c r="C102" s="236">
        <v>62175638</v>
      </c>
      <c r="D102" s="236">
        <v>0</v>
      </c>
      <c r="E102" s="236">
        <v>15816665</v>
      </c>
      <c r="F102" s="236">
        <v>46358973</v>
      </c>
      <c r="G102" s="236">
        <v>46358973</v>
      </c>
      <c r="H102" s="237">
        <v>0</v>
      </c>
      <c r="I102" s="133"/>
      <c r="J102" s="133"/>
      <c r="K102" s="224"/>
    </row>
    <row r="103" spans="1:11">
      <c r="A103" s="315" t="s">
        <v>329</v>
      </c>
      <c r="B103" s="316" t="s">
        <v>330</v>
      </c>
      <c r="C103" s="234">
        <v>133768046.95999999</v>
      </c>
      <c r="D103" s="234">
        <v>0</v>
      </c>
      <c r="E103" s="234">
        <v>20490729.73</v>
      </c>
      <c r="F103" s="234">
        <v>113277317.23</v>
      </c>
      <c r="G103" s="234">
        <v>113277317.23</v>
      </c>
      <c r="H103" s="235">
        <v>0</v>
      </c>
      <c r="I103" s="133"/>
      <c r="J103" s="133"/>
      <c r="K103" s="224"/>
    </row>
    <row r="104" spans="1:11" ht="25.5">
      <c r="A104" s="319" t="s">
        <v>331</v>
      </c>
      <c r="B104" s="320" t="s">
        <v>330</v>
      </c>
      <c r="C104" s="236">
        <v>133768046.95999999</v>
      </c>
      <c r="D104" s="236">
        <v>0</v>
      </c>
      <c r="E104" s="236">
        <v>20490729.73</v>
      </c>
      <c r="F104" s="236">
        <v>113277317.23</v>
      </c>
      <c r="G104" s="236">
        <v>113277317.23</v>
      </c>
      <c r="H104" s="237">
        <v>0</v>
      </c>
      <c r="I104" s="133"/>
      <c r="J104" s="133"/>
      <c r="K104" s="224"/>
    </row>
    <row r="105" spans="1:11">
      <c r="A105" s="315" t="s">
        <v>332</v>
      </c>
      <c r="B105" s="316" t="s">
        <v>333</v>
      </c>
      <c r="C105" s="234">
        <v>177689029.61000001</v>
      </c>
      <c r="D105" s="234">
        <v>0</v>
      </c>
      <c r="E105" s="234">
        <v>38298722.140000001</v>
      </c>
      <c r="F105" s="234">
        <v>139390307.47</v>
      </c>
      <c r="G105" s="234">
        <v>139390307.47</v>
      </c>
      <c r="H105" s="235">
        <v>0</v>
      </c>
      <c r="I105" s="133"/>
      <c r="J105" s="133"/>
      <c r="K105" s="224"/>
    </row>
    <row r="106" spans="1:11">
      <c r="A106" s="319" t="s">
        <v>334</v>
      </c>
      <c r="B106" s="320" t="s">
        <v>333</v>
      </c>
      <c r="C106" s="236">
        <v>177689029.61000001</v>
      </c>
      <c r="D106" s="236">
        <v>0</v>
      </c>
      <c r="E106" s="236">
        <v>38298722.140000001</v>
      </c>
      <c r="F106" s="236">
        <v>139390307.47</v>
      </c>
      <c r="G106" s="236">
        <v>139390307.47</v>
      </c>
      <c r="H106" s="237">
        <v>0</v>
      </c>
      <c r="I106" s="133"/>
      <c r="J106" s="133"/>
      <c r="K106" s="224"/>
    </row>
    <row r="107" spans="1:11">
      <c r="A107" s="204" t="s">
        <v>57</v>
      </c>
      <c r="B107" s="199" t="s">
        <v>58</v>
      </c>
      <c r="C107" s="232">
        <v>6391149</v>
      </c>
      <c r="D107" s="232">
        <v>41597234</v>
      </c>
      <c r="E107" s="232">
        <v>31358150</v>
      </c>
      <c r="F107" s="232">
        <v>16630233</v>
      </c>
      <c r="G107" s="232">
        <v>16630233</v>
      </c>
      <c r="H107" s="233">
        <v>0</v>
      </c>
      <c r="I107" s="133"/>
      <c r="J107" s="133"/>
      <c r="K107" s="224"/>
    </row>
    <row r="108" spans="1:11">
      <c r="A108" s="315" t="s">
        <v>335</v>
      </c>
      <c r="B108" s="316" t="s">
        <v>336</v>
      </c>
      <c r="C108" s="234">
        <v>6391149</v>
      </c>
      <c r="D108" s="234">
        <v>41597234</v>
      </c>
      <c r="E108" s="234">
        <v>31358150</v>
      </c>
      <c r="F108" s="234">
        <v>16630233</v>
      </c>
      <c r="G108" s="234">
        <v>16630233</v>
      </c>
      <c r="H108" s="235">
        <v>0</v>
      </c>
      <c r="I108" s="133"/>
      <c r="J108" s="133"/>
      <c r="K108" s="224"/>
    </row>
    <row r="109" spans="1:11">
      <c r="A109" s="319" t="s">
        <v>337</v>
      </c>
      <c r="B109" s="320" t="s">
        <v>336</v>
      </c>
      <c r="C109" s="236">
        <v>6391149</v>
      </c>
      <c r="D109" s="236">
        <v>41597234</v>
      </c>
      <c r="E109" s="236">
        <v>31358150</v>
      </c>
      <c r="F109" s="236">
        <v>16630233</v>
      </c>
      <c r="G109" s="236">
        <v>16630233</v>
      </c>
      <c r="H109" s="237">
        <v>0</v>
      </c>
      <c r="I109" s="133"/>
      <c r="J109" s="133"/>
      <c r="K109" s="224"/>
    </row>
    <row r="110" spans="1:11">
      <c r="A110" s="315" t="s">
        <v>338</v>
      </c>
      <c r="B110" s="316" t="s">
        <v>339</v>
      </c>
      <c r="C110" s="234">
        <v>0</v>
      </c>
      <c r="D110" s="234">
        <v>0</v>
      </c>
      <c r="E110" s="234">
        <v>0</v>
      </c>
      <c r="F110" s="234">
        <v>0</v>
      </c>
      <c r="G110" s="234">
        <v>0</v>
      </c>
      <c r="H110" s="235">
        <v>0</v>
      </c>
      <c r="I110" s="133"/>
      <c r="J110" s="133"/>
      <c r="K110" s="224"/>
    </row>
    <row r="111" spans="1:11">
      <c r="A111" s="319" t="s">
        <v>340</v>
      </c>
      <c r="B111" s="320" t="s">
        <v>341</v>
      </c>
      <c r="C111" s="236">
        <v>0</v>
      </c>
      <c r="D111" s="236">
        <v>0</v>
      </c>
      <c r="E111" s="236">
        <v>0</v>
      </c>
      <c r="F111" s="236">
        <v>0</v>
      </c>
      <c r="G111" s="236">
        <v>0</v>
      </c>
      <c r="H111" s="237">
        <v>0</v>
      </c>
      <c r="I111" s="133"/>
      <c r="J111" s="133"/>
      <c r="K111" s="224"/>
    </row>
    <row r="112" spans="1:11">
      <c r="A112" s="204" t="s">
        <v>59</v>
      </c>
      <c r="B112" s="199" t="s">
        <v>60</v>
      </c>
      <c r="C112" s="232">
        <v>10948503382.43</v>
      </c>
      <c r="D112" s="232">
        <v>943206924</v>
      </c>
      <c r="E112" s="232">
        <v>1834652028.53</v>
      </c>
      <c r="F112" s="232">
        <v>10057058277.9</v>
      </c>
      <c r="G112" s="232">
        <v>10057058277.9</v>
      </c>
      <c r="H112" s="233">
        <v>0</v>
      </c>
      <c r="I112" s="133"/>
      <c r="J112" s="133"/>
      <c r="K112" s="224"/>
    </row>
    <row r="113" spans="1:11">
      <c r="A113" s="315" t="s">
        <v>342</v>
      </c>
      <c r="B113" s="316" t="s">
        <v>343</v>
      </c>
      <c r="C113" s="234">
        <v>10948503382.43</v>
      </c>
      <c r="D113" s="234">
        <v>943206924</v>
      </c>
      <c r="E113" s="234">
        <v>1834652028.53</v>
      </c>
      <c r="F113" s="234">
        <v>10057058277.9</v>
      </c>
      <c r="G113" s="234">
        <v>10057058277.9</v>
      </c>
      <c r="H113" s="235">
        <v>0</v>
      </c>
      <c r="I113" s="133"/>
      <c r="J113" s="133"/>
      <c r="K113" s="224"/>
    </row>
    <row r="114" spans="1:11">
      <c r="A114" s="319" t="s">
        <v>344</v>
      </c>
      <c r="B114" s="320" t="s">
        <v>343</v>
      </c>
      <c r="C114" s="236">
        <v>124020207</v>
      </c>
      <c r="D114" s="236">
        <v>0</v>
      </c>
      <c r="E114" s="236">
        <v>0</v>
      </c>
      <c r="F114" s="236">
        <v>124020207</v>
      </c>
      <c r="G114" s="236">
        <v>124020207</v>
      </c>
      <c r="H114" s="237">
        <v>0</v>
      </c>
      <c r="I114" s="133"/>
      <c r="J114" s="133"/>
      <c r="K114" s="224"/>
    </row>
    <row r="115" spans="1:11">
      <c r="A115" s="319" t="s">
        <v>345</v>
      </c>
      <c r="B115" s="320" t="s">
        <v>346</v>
      </c>
      <c r="C115" s="236">
        <v>10824483175.43</v>
      </c>
      <c r="D115" s="236">
        <v>943206924</v>
      </c>
      <c r="E115" s="236">
        <v>1834652028.53</v>
      </c>
      <c r="F115" s="236">
        <v>9933038070.8999996</v>
      </c>
      <c r="G115" s="236">
        <v>9933038070.8999996</v>
      </c>
      <c r="H115" s="237">
        <v>0</v>
      </c>
      <c r="I115" s="133"/>
      <c r="J115" s="133"/>
      <c r="K115" s="224"/>
    </row>
    <row r="116" spans="1:11">
      <c r="A116" s="204" t="s">
        <v>347</v>
      </c>
      <c r="B116" s="199" t="s">
        <v>348</v>
      </c>
      <c r="C116" s="232">
        <v>0</v>
      </c>
      <c r="D116" s="232">
        <v>0</v>
      </c>
      <c r="E116" s="232">
        <v>0</v>
      </c>
      <c r="F116" s="232">
        <v>0</v>
      </c>
      <c r="G116" s="232"/>
      <c r="H116" s="233"/>
      <c r="I116" s="133"/>
      <c r="J116" s="133"/>
      <c r="K116" s="224"/>
    </row>
    <row r="117" spans="1:11">
      <c r="A117" s="315" t="s">
        <v>349</v>
      </c>
      <c r="B117" s="316" t="s">
        <v>350</v>
      </c>
      <c r="C117" s="234">
        <v>0</v>
      </c>
      <c r="D117" s="234">
        <v>0</v>
      </c>
      <c r="E117" s="234">
        <v>0</v>
      </c>
      <c r="F117" s="234">
        <v>0</v>
      </c>
      <c r="G117" s="234"/>
      <c r="H117" s="235"/>
      <c r="I117" s="133"/>
      <c r="J117" s="133"/>
      <c r="K117" s="224"/>
    </row>
    <row r="118" spans="1:11">
      <c r="A118" s="319" t="s">
        <v>351</v>
      </c>
      <c r="B118" s="320" t="s">
        <v>350</v>
      </c>
      <c r="C118" s="236">
        <v>0</v>
      </c>
      <c r="D118" s="236">
        <v>0</v>
      </c>
      <c r="E118" s="236">
        <v>0</v>
      </c>
      <c r="F118" s="236">
        <v>0</v>
      </c>
      <c r="G118" s="236"/>
      <c r="H118" s="237"/>
      <c r="I118" s="133"/>
      <c r="J118" s="133"/>
      <c r="K118" s="224"/>
    </row>
    <row r="119" spans="1:11">
      <c r="A119" s="204" t="s">
        <v>61</v>
      </c>
      <c r="B119" s="199" t="s">
        <v>62</v>
      </c>
      <c r="C119" s="232">
        <v>404857382.63999999</v>
      </c>
      <c r="D119" s="232">
        <v>0</v>
      </c>
      <c r="E119" s="232">
        <v>0</v>
      </c>
      <c r="F119" s="232">
        <v>404857382.63999999</v>
      </c>
      <c r="G119" s="232">
        <v>404857382.63999999</v>
      </c>
      <c r="H119" s="233">
        <v>0</v>
      </c>
      <c r="I119" s="133"/>
      <c r="J119" s="133"/>
      <c r="K119" s="224"/>
    </row>
    <row r="120" spans="1:11">
      <c r="A120" s="315" t="s">
        <v>352</v>
      </c>
      <c r="B120" s="316" t="s">
        <v>353</v>
      </c>
      <c r="C120" s="234">
        <v>404857382.63999999</v>
      </c>
      <c r="D120" s="234">
        <v>0</v>
      </c>
      <c r="E120" s="234">
        <v>0</v>
      </c>
      <c r="F120" s="234">
        <v>404857382.63999999</v>
      </c>
      <c r="G120" s="234">
        <v>404857382.63999999</v>
      </c>
      <c r="H120" s="235">
        <v>0</v>
      </c>
      <c r="I120" s="133"/>
      <c r="J120" s="133"/>
      <c r="K120" s="224"/>
    </row>
    <row r="121" spans="1:11">
      <c r="A121" s="319" t="s">
        <v>354</v>
      </c>
      <c r="B121" s="320" t="s">
        <v>353</v>
      </c>
      <c r="C121" s="236">
        <v>404857382.63999999</v>
      </c>
      <c r="D121" s="236">
        <v>0</v>
      </c>
      <c r="E121" s="236">
        <v>0</v>
      </c>
      <c r="F121" s="236">
        <v>404857382.63999999</v>
      </c>
      <c r="G121" s="236">
        <v>404857382.63999999</v>
      </c>
      <c r="H121" s="237">
        <v>0</v>
      </c>
      <c r="I121" s="133"/>
      <c r="J121" s="133"/>
      <c r="K121" s="224"/>
    </row>
    <row r="122" spans="1:11">
      <c r="A122" s="315" t="s">
        <v>355</v>
      </c>
      <c r="B122" s="316" t="s">
        <v>356</v>
      </c>
      <c r="C122" s="234">
        <v>0</v>
      </c>
      <c r="D122" s="234">
        <v>0</v>
      </c>
      <c r="E122" s="234">
        <v>0</v>
      </c>
      <c r="F122" s="234">
        <v>0</v>
      </c>
      <c r="G122" s="234">
        <v>0</v>
      </c>
      <c r="H122" s="235">
        <v>0</v>
      </c>
      <c r="I122" s="133"/>
      <c r="J122" s="133"/>
      <c r="K122" s="224"/>
    </row>
    <row r="123" spans="1:11">
      <c r="A123" s="319" t="s">
        <v>357</v>
      </c>
      <c r="B123" s="320" t="s">
        <v>356</v>
      </c>
      <c r="C123" s="236">
        <v>0</v>
      </c>
      <c r="D123" s="236">
        <v>0</v>
      </c>
      <c r="E123" s="236">
        <v>0</v>
      </c>
      <c r="F123" s="236">
        <v>0</v>
      </c>
      <c r="G123" s="236">
        <v>0</v>
      </c>
      <c r="H123" s="237">
        <v>0</v>
      </c>
      <c r="I123" s="133"/>
      <c r="J123" s="133"/>
      <c r="K123" s="224"/>
    </row>
    <row r="124" spans="1:11" ht="25.5">
      <c r="A124" s="204" t="s">
        <v>65</v>
      </c>
      <c r="B124" s="199" t="s">
        <v>66</v>
      </c>
      <c r="C124" s="232">
        <v>0.18</v>
      </c>
      <c r="D124" s="232">
        <v>0</v>
      </c>
      <c r="E124" s="232">
        <v>0</v>
      </c>
      <c r="F124" s="232">
        <v>0.18</v>
      </c>
      <c r="G124" s="232">
        <v>0.18</v>
      </c>
      <c r="H124" s="233">
        <v>0</v>
      </c>
      <c r="I124" s="133"/>
      <c r="J124" s="133"/>
      <c r="K124" s="224"/>
    </row>
    <row r="125" spans="1:11">
      <c r="A125" s="315" t="s">
        <v>358</v>
      </c>
      <c r="B125" s="316" t="s">
        <v>353</v>
      </c>
      <c r="C125" s="234">
        <v>0.18</v>
      </c>
      <c r="D125" s="234">
        <v>0</v>
      </c>
      <c r="E125" s="234">
        <v>0</v>
      </c>
      <c r="F125" s="234">
        <v>0.18</v>
      </c>
      <c r="G125" s="234">
        <v>0.18</v>
      </c>
      <c r="H125" s="235">
        <v>0</v>
      </c>
      <c r="I125" s="133"/>
      <c r="J125" s="133"/>
      <c r="K125" s="224"/>
    </row>
    <row r="126" spans="1:11">
      <c r="A126" s="319" t="s">
        <v>359</v>
      </c>
      <c r="B126" s="320" t="s">
        <v>353</v>
      </c>
      <c r="C126" s="236">
        <v>0.18</v>
      </c>
      <c r="D126" s="236">
        <v>0</v>
      </c>
      <c r="E126" s="236">
        <v>0</v>
      </c>
      <c r="F126" s="236">
        <v>0.18</v>
      </c>
      <c r="G126" s="236">
        <v>0.18</v>
      </c>
      <c r="H126" s="237">
        <v>0</v>
      </c>
      <c r="I126" s="133"/>
      <c r="J126" s="133"/>
      <c r="K126" s="224"/>
    </row>
    <row r="127" spans="1:11">
      <c r="A127" s="315" t="s">
        <v>360</v>
      </c>
      <c r="B127" s="316" t="s">
        <v>356</v>
      </c>
      <c r="C127" s="234">
        <v>0</v>
      </c>
      <c r="D127" s="234">
        <v>0</v>
      </c>
      <c r="E127" s="234">
        <v>0</v>
      </c>
      <c r="F127" s="234">
        <v>0</v>
      </c>
      <c r="G127" s="234">
        <v>0</v>
      </c>
      <c r="H127" s="235">
        <v>0</v>
      </c>
      <c r="I127" s="133"/>
      <c r="J127" s="133"/>
      <c r="K127" s="224"/>
    </row>
    <row r="128" spans="1:11">
      <c r="A128" s="319" t="s">
        <v>361</v>
      </c>
      <c r="B128" s="320" t="s">
        <v>356</v>
      </c>
      <c r="C128" s="236">
        <v>0</v>
      </c>
      <c r="D128" s="236">
        <v>0</v>
      </c>
      <c r="E128" s="236">
        <v>0</v>
      </c>
      <c r="F128" s="236">
        <v>0</v>
      </c>
      <c r="G128" s="236">
        <v>0</v>
      </c>
      <c r="H128" s="237">
        <v>0</v>
      </c>
      <c r="I128" s="133"/>
      <c r="J128" s="133"/>
      <c r="K128" s="224"/>
    </row>
    <row r="129" spans="1:11">
      <c r="A129" s="222" t="s">
        <v>362</v>
      </c>
      <c r="B129" s="223" t="s">
        <v>13</v>
      </c>
      <c r="C129" s="238">
        <v>19220251011.950001</v>
      </c>
      <c r="D129" s="238">
        <v>2443148610.9000001</v>
      </c>
      <c r="E129" s="238">
        <v>2979065289.5700002</v>
      </c>
      <c r="F129" s="238">
        <v>19756167690.619999</v>
      </c>
      <c r="G129" s="238">
        <v>11209008012.620001</v>
      </c>
      <c r="H129" s="239">
        <v>8547159678</v>
      </c>
      <c r="I129" s="274"/>
      <c r="J129" s="133"/>
      <c r="K129" s="224"/>
    </row>
    <row r="130" spans="1:11">
      <c r="A130" s="137" t="s">
        <v>18</v>
      </c>
      <c r="B130" s="138" t="s">
        <v>19</v>
      </c>
      <c r="C130" s="230">
        <v>317580452.93000001</v>
      </c>
      <c r="D130" s="230">
        <v>1499240340.9000001</v>
      </c>
      <c r="E130" s="230">
        <v>1571946665.53</v>
      </c>
      <c r="F130" s="230">
        <v>390286777.56</v>
      </c>
      <c r="G130" s="230">
        <v>387136298.56</v>
      </c>
      <c r="H130" s="231">
        <v>3150479</v>
      </c>
      <c r="I130" s="274"/>
      <c r="J130" s="133"/>
      <c r="K130" s="224"/>
    </row>
    <row r="131" spans="1:11">
      <c r="A131" s="204" t="s">
        <v>22</v>
      </c>
      <c r="B131" s="199" t="s">
        <v>23</v>
      </c>
      <c r="C131" s="232">
        <v>0</v>
      </c>
      <c r="D131" s="232">
        <v>644233855</v>
      </c>
      <c r="E131" s="232">
        <v>645112953</v>
      </c>
      <c r="F131" s="232">
        <v>879098</v>
      </c>
      <c r="G131" s="232">
        <v>879098</v>
      </c>
      <c r="H131" s="233">
        <v>0</v>
      </c>
      <c r="I131" s="133"/>
      <c r="J131" s="133"/>
      <c r="K131" s="224"/>
    </row>
    <row r="132" spans="1:11">
      <c r="A132" s="315" t="s">
        <v>363</v>
      </c>
      <c r="B132" s="316" t="s">
        <v>333</v>
      </c>
      <c r="C132" s="234">
        <v>0</v>
      </c>
      <c r="D132" s="234">
        <v>2581700.9500000002</v>
      </c>
      <c r="E132" s="234">
        <v>2581700.9500000002</v>
      </c>
      <c r="F132" s="234">
        <v>0</v>
      </c>
      <c r="G132" s="234">
        <v>0</v>
      </c>
      <c r="H132" s="235">
        <v>0</v>
      </c>
      <c r="I132" s="133"/>
      <c r="J132" s="133"/>
      <c r="K132" s="224"/>
    </row>
    <row r="133" spans="1:11">
      <c r="A133" s="319" t="s">
        <v>364</v>
      </c>
      <c r="B133" s="320" t="s">
        <v>333</v>
      </c>
      <c r="C133" s="236">
        <v>0</v>
      </c>
      <c r="D133" s="236">
        <v>2581700.9500000002</v>
      </c>
      <c r="E133" s="236">
        <v>2581700.9500000002</v>
      </c>
      <c r="F133" s="236">
        <v>0</v>
      </c>
      <c r="G133" s="236">
        <v>0</v>
      </c>
      <c r="H133" s="237">
        <v>0</v>
      </c>
      <c r="I133" s="133"/>
      <c r="J133" s="133"/>
      <c r="K133" s="224"/>
    </row>
    <row r="134" spans="1:11">
      <c r="A134" s="315" t="s">
        <v>365</v>
      </c>
      <c r="B134" s="316" t="s">
        <v>366</v>
      </c>
      <c r="C134" s="234">
        <v>0</v>
      </c>
      <c r="D134" s="234">
        <v>641652154.04999995</v>
      </c>
      <c r="E134" s="234">
        <v>642531252.04999995</v>
      </c>
      <c r="F134" s="234">
        <v>879098</v>
      </c>
      <c r="G134" s="234">
        <v>879098</v>
      </c>
      <c r="H134" s="235">
        <v>0</v>
      </c>
      <c r="I134" s="133"/>
      <c r="J134" s="133"/>
      <c r="K134" s="224"/>
    </row>
    <row r="135" spans="1:11">
      <c r="A135" s="319" t="s">
        <v>367</v>
      </c>
      <c r="B135" s="320" t="s">
        <v>368</v>
      </c>
      <c r="C135" s="236">
        <v>0</v>
      </c>
      <c r="D135" s="236">
        <v>641652154.04999995</v>
      </c>
      <c r="E135" s="236">
        <v>642531252.04999995</v>
      </c>
      <c r="F135" s="236">
        <v>879098</v>
      </c>
      <c r="G135" s="236">
        <v>879098</v>
      </c>
      <c r="H135" s="237">
        <v>0</v>
      </c>
      <c r="I135" s="133"/>
      <c r="J135" s="133"/>
      <c r="K135" s="224"/>
    </row>
    <row r="136" spans="1:11">
      <c r="A136" s="204" t="s">
        <v>26</v>
      </c>
      <c r="B136" s="199" t="s">
        <v>27</v>
      </c>
      <c r="C136" s="232">
        <v>24305180.5</v>
      </c>
      <c r="D136" s="232">
        <v>525380555</v>
      </c>
      <c r="E136" s="232">
        <v>586608970</v>
      </c>
      <c r="F136" s="232">
        <v>85533595.5</v>
      </c>
      <c r="G136" s="233">
        <v>82383116.5</v>
      </c>
      <c r="H136" s="386">
        <v>3150479</v>
      </c>
      <c r="I136" s="389"/>
      <c r="J136" s="133"/>
      <c r="K136" s="224"/>
    </row>
    <row r="137" spans="1:11">
      <c r="A137" s="315" t="s">
        <v>369</v>
      </c>
      <c r="B137" s="316" t="s">
        <v>370</v>
      </c>
      <c r="C137" s="234">
        <v>0</v>
      </c>
      <c r="D137" s="234">
        <v>0</v>
      </c>
      <c r="E137" s="234">
        <v>0</v>
      </c>
      <c r="F137" s="234">
        <v>0</v>
      </c>
      <c r="G137" s="235"/>
      <c r="H137" s="387"/>
      <c r="I137" s="389"/>
      <c r="J137" s="133"/>
      <c r="K137" s="224"/>
    </row>
    <row r="138" spans="1:11">
      <c r="A138" s="319" t="s">
        <v>371</v>
      </c>
      <c r="B138" s="320" t="s">
        <v>372</v>
      </c>
      <c r="C138" s="236">
        <v>0</v>
      </c>
      <c r="D138" s="236">
        <v>0</v>
      </c>
      <c r="E138" s="236">
        <v>0</v>
      </c>
      <c r="F138" s="236">
        <v>0</v>
      </c>
      <c r="G138" s="237"/>
      <c r="H138" s="388"/>
      <c r="I138" s="390"/>
      <c r="J138" s="133"/>
      <c r="K138" s="224"/>
    </row>
    <row r="139" spans="1:11">
      <c r="A139" s="315" t="s">
        <v>373</v>
      </c>
      <c r="B139" s="316" t="s">
        <v>374</v>
      </c>
      <c r="C139" s="234">
        <v>24305180.5</v>
      </c>
      <c r="D139" s="234">
        <v>525380555</v>
      </c>
      <c r="E139" s="234">
        <v>586608970</v>
      </c>
      <c r="F139" s="234">
        <v>85533595.5</v>
      </c>
      <c r="G139" s="235">
        <v>82383116.5</v>
      </c>
      <c r="H139" s="387">
        <v>3150479</v>
      </c>
      <c r="I139" s="389"/>
      <c r="J139" s="133"/>
      <c r="K139" s="224"/>
    </row>
    <row r="140" spans="1:11">
      <c r="A140" s="319" t="s">
        <v>375</v>
      </c>
      <c r="B140" s="320" t="s">
        <v>374</v>
      </c>
      <c r="C140" s="236">
        <v>24305180.5</v>
      </c>
      <c r="D140" s="236">
        <v>525380555</v>
      </c>
      <c r="E140" s="236">
        <v>586608970</v>
      </c>
      <c r="F140" s="236">
        <v>85533595.5</v>
      </c>
      <c r="G140" s="237">
        <v>82383116.5</v>
      </c>
      <c r="H140" s="388">
        <v>3150479</v>
      </c>
      <c r="I140" s="390"/>
      <c r="J140" s="133"/>
      <c r="K140" s="224"/>
    </row>
    <row r="141" spans="1:11">
      <c r="A141" s="315" t="s">
        <v>376</v>
      </c>
      <c r="B141" s="316" t="s">
        <v>377</v>
      </c>
      <c r="C141" s="234">
        <v>0</v>
      </c>
      <c r="D141" s="234">
        <v>0</v>
      </c>
      <c r="E141" s="234">
        <v>0</v>
      </c>
      <c r="F141" s="234">
        <v>0</v>
      </c>
      <c r="G141" s="234"/>
      <c r="H141" s="235"/>
      <c r="I141" s="133"/>
      <c r="J141" s="133"/>
      <c r="K141" s="224"/>
    </row>
    <row r="142" spans="1:11" ht="25.5">
      <c r="A142" s="319" t="s">
        <v>378</v>
      </c>
      <c r="B142" s="320" t="s">
        <v>379</v>
      </c>
      <c r="C142" s="236">
        <v>0</v>
      </c>
      <c r="D142" s="236">
        <v>0</v>
      </c>
      <c r="E142" s="236">
        <v>0</v>
      </c>
      <c r="F142" s="236">
        <v>0</v>
      </c>
      <c r="G142" s="236"/>
      <c r="H142" s="237"/>
      <c r="I142" s="133"/>
      <c r="J142" s="133"/>
      <c r="K142" s="224"/>
    </row>
    <row r="143" spans="1:11">
      <c r="A143" s="315" t="s">
        <v>380</v>
      </c>
      <c r="B143" s="316" t="s">
        <v>381</v>
      </c>
      <c r="C143" s="234">
        <v>0</v>
      </c>
      <c r="D143" s="234">
        <v>0</v>
      </c>
      <c r="E143" s="234">
        <v>0</v>
      </c>
      <c r="F143" s="234">
        <v>0</v>
      </c>
      <c r="G143" s="234"/>
      <c r="H143" s="235"/>
      <c r="I143" s="133"/>
      <c r="J143" s="133"/>
      <c r="K143" s="224"/>
    </row>
    <row r="144" spans="1:11">
      <c r="A144" s="319" t="s">
        <v>382</v>
      </c>
      <c r="B144" s="320" t="s">
        <v>381</v>
      </c>
      <c r="C144" s="236">
        <v>0</v>
      </c>
      <c r="D144" s="236">
        <v>0</v>
      </c>
      <c r="E144" s="236">
        <v>0</v>
      </c>
      <c r="F144" s="236">
        <v>0</v>
      </c>
      <c r="G144" s="236"/>
      <c r="H144" s="237"/>
      <c r="I144" s="133"/>
      <c r="J144" s="133"/>
      <c r="K144" s="224"/>
    </row>
    <row r="145" spans="1:11">
      <c r="A145" s="204" t="s">
        <v>30</v>
      </c>
      <c r="B145" s="199" t="s">
        <v>31</v>
      </c>
      <c r="C145" s="232">
        <v>5365874</v>
      </c>
      <c r="D145" s="232">
        <v>161598589</v>
      </c>
      <c r="E145" s="232">
        <v>161598589</v>
      </c>
      <c r="F145" s="232">
        <v>5365874</v>
      </c>
      <c r="G145" s="232">
        <v>5365874</v>
      </c>
      <c r="H145" s="233">
        <v>0</v>
      </c>
      <c r="I145" s="133"/>
      <c r="J145" s="133"/>
      <c r="K145" s="224"/>
    </row>
    <row r="146" spans="1:11">
      <c r="A146" s="315" t="s">
        <v>383</v>
      </c>
      <c r="B146" s="316" t="s">
        <v>384</v>
      </c>
      <c r="C146" s="234">
        <v>0</v>
      </c>
      <c r="D146" s="234">
        <v>54225400</v>
      </c>
      <c r="E146" s="234">
        <v>54225400</v>
      </c>
      <c r="F146" s="234">
        <v>0</v>
      </c>
      <c r="G146" s="234">
        <v>0</v>
      </c>
      <c r="H146" s="235">
        <v>0</v>
      </c>
      <c r="I146" s="133"/>
      <c r="J146" s="133"/>
      <c r="K146" s="224"/>
    </row>
    <row r="147" spans="1:11">
      <c r="A147" s="319" t="s">
        <v>385</v>
      </c>
      <c r="B147" s="320" t="s">
        <v>384</v>
      </c>
      <c r="C147" s="236">
        <v>0</v>
      </c>
      <c r="D147" s="236">
        <v>54225400</v>
      </c>
      <c r="E147" s="236">
        <v>54225400</v>
      </c>
      <c r="F147" s="236">
        <v>0</v>
      </c>
      <c r="G147" s="236">
        <v>0</v>
      </c>
      <c r="H147" s="237">
        <v>0</v>
      </c>
      <c r="I147" s="133"/>
      <c r="J147" s="133"/>
      <c r="K147" s="224"/>
    </row>
    <row r="148" spans="1:11">
      <c r="A148" s="315" t="s">
        <v>386</v>
      </c>
      <c r="B148" s="316" t="s">
        <v>387</v>
      </c>
      <c r="C148" s="234">
        <v>0</v>
      </c>
      <c r="D148" s="234">
        <v>32336200</v>
      </c>
      <c r="E148" s="234">
        <v>32336200</v>
      </c>
      <c r="F148" s="234">
        <v>0</v>
      </c>
      <c r="G148" s="234">
        <v>0</v>
      </c>
      <c r="H148" s="235">
        <v>0</v>
      </c>
      <c r="I148" s="133"/>
      <c r="J148" s="133"/>
      <c r="K148" s="224"/>
    </row>
    <row r="149" spans="1:11">
      <c r="A149" s="319" t="s">
        <v>388</v>
      </c>
      <c r="B149" s="320" t="s">
        <v>387</v>
      </c>
      <c r="C149" s="236">
        <v>0</v>
      </c>
      <c r="D149" s="236">
        <v>32336200</v>
      </c>
      <c r="E149" s="236">
        <v>32336200</v>
      </c>
      <c r="F149" s="236">
        <v>0</v>
      </c>
      <c r="G149" s="236">
        <v>0</v>
      </c>
      <c r="H149" s="237">
        <v>0</v>
      </c>
      <c r="I149" s="133"/>
      <c r="J149" s="133"/>
      <c r="K149" s="224"/>
    </row>
    <row r="150" spans="1:11">
      <c r="A150" s="315" t="s">
        <v>389</v>
      </c>
      <c r="B150" s="316" t="s">
        <v>390</v>
      </c>
      <c r="C150" s="234">
        <v>0</v>
      </c>
      <c r="D150" s="234">
        <v>7858686</v>
      </c>
      <c r="E150" s="234">
        <v>7858686</v>
      </c>
      <c r="F150" s="234">
        <v>0</v>
      </c>
      <c r="G150" s="234">
        <v>0</v>
      </c>
      <c r="H150" s="235">
        <v>0</v>
      </c>
      <c r="I150" s="133"/>
      <c r="J150" s="133"/>
      <c r="K150" s="224"/>
    </row>
    <row r="151" spans="1:11">
      <c r="A151" s="319" t="s">
        <v>391</v>
      </c>
      <c r="B151" s="320" t="s">
        <v>390</v>
      </c>
      <c r="C151" s="236">
        <v>0</v>
      </c>
      <c r="D151" s="236">
        <v>7858686</v>
      </c>
      <c r="E151" s="236">
        <v>7858686</v>
      </c>
      <c r="F151" s="236">
        <v>0</v>
      </c>
      <c r="G151" s="236">
        <v>0</v>
      </c>
      <c r="H151" s="237">
        <v>0</v>
      </c>
      <c r="I151" s="133"/>
      <c r="J151" s="133"/>
      <c r="K151" s="224"/>
    </row>
    <row r="152" spans="1:11">
      <c r="A152" s="315" t="s">
        <v>392</v>
      </c>
      <c r="B152" s="316" t="s">
        <v>393</v>
      </c>
      <c r="C152" s="234">
        <v>0</v>
      </c>
      <c r="D152" s="234">
        <v>29365455</v>
      </c>
      <c r="E152" s="234">
        <v>29365455</v>
      </c>
      <c r="F152" s="234">
        <v>0</v>
      </c>
      <c r="G152" s="234">
        <v>0</v>
      </c>
      <c r="H152" s="235">
        <v>0</v>
      </c>
      <c r="I152" s="133"/>
      <c r="J152" s="133"/>
      <c r="K152" s="224"/>
    </row>
    <row r="153" spans="1:11">
      <c r="A153" s="319" t="s">
        <v>394</v>
      </c>
      <c r="B153" s="320" t="s">
        <v>393</v>
      </c>
      <c r="C153" s="236">
        <v>0</v>
      </c>
      <c r="D153" s="236">
        <v>29365455</v>
      </c>
      <c r="E153" s="236">
        <v>29365455</v>
      </c>
      <c r="F153" s="236">
        <v>0</v>
      </c>
      <c r="G153" s="236">
        <v>0</v>
      </c>
      <c r="H153" s="237">
        <v>0</v>
      </c>
      <c r="I153" s="133"/>
      <c r="J153" s="133"/>
      <c r="K153" s="224"/>
    </row>
    <row r="154" spans="1:11">
      <c r="A154" s="315" t="s">
        <v>395</v>
      </c>
      <c r="B154" s="316" t="s">
        <v>396</v>
      </c>
      <c r="C154" s="234">
        <v>0</v>
      </c>
      <c r="D154" s="234">
        <v>267848</v>
      </c>
      <c r="E154" s="234">
        <v>267848</v>
      </c>
      <c r="F154" s="234">
        <v>0</v>
      </c>
      <c r="G154" s="234">
        <v>0</v>
      </c>
      <c r="H154" s="235">
        <v>0</v>
      </c>
      <c r="I154" s="133"/>
      <c r="J154" s="133"/>
      <c r="K154" s="224"/>
    </row>
    <row r="155" spans="1:11">
      <c r="A155" s="319" t="s">
        <v>397</v>
      </c>
      <c r="B155" s="320" t="s">
        <v>396</v>
      </c>
      <c r="C155" s="236">
        <v>0</v>
      </c>
      <c r="D155" s="236">
        <v>267848</v>
      </c>
      <c r="E155" s="236">
        <v>267848</v>
      </c>
      <c r="F155" s="236">
        <v>0</v>
      </c>
      <c r="G155" s="236">
        <v>0</v>
      </c>
      <c r="H155" s="237">
        <v>0</v>
      </c>
      <c r="I155" s="133"/>
      <c r="J155" s="133"/>
      <c r="K155" s="224"/>
    </row>
    <row r="156" spans="1:11">
      <c r="A156" s="315" t="s">
        <v>398</v>
      </c>
      <c r="B156" s="316" t="s">
        <v>399</v>
      </c>
      <c r="C156" s="234">
        <v>0</v>
      </c>
      <c r="D156" s="234">
        <v>0</v>
      </c>
      <c r="E156" s="234">
        <v>0</v>
      </c>
      <c r="F156" s="234">
        <v>0</v>
      </c>
      <c r="G156" s="234">
        <v>0</v>
      </c>
      <c r="H156" s="235">
        <v>0</v>
      </c>
      <c r="I156" s="133"/>
      <c r="J156" s="133"/>
      <c r="K156" s="224"/>
    </row>
    <row r="157" spans="1:11">
      <c r="A157" s="319" t="s">
        <v>400</v>
      </c>
      <c r="B157" s="320" t="s">
        <v>399</v>
      </c>
      <c r="C157" s="236">
        <v>0</v>
      </c>
      <c r="D157" s="236">
        <v>0</v>
      </c>
      <c r="E157" s="236">
        <v>0</v>
      </c>
      <c r="F157" s="236">
        <v>0</v>
      </c>
      <c r="G157" s="236">
        <v>0</v>
      </c>
      <c r="H157" s="237">
        <v>0</v>
      </c>
      <c r="I157" s="133"/>
      <c r="J157" s="133"/>
      <c r="K157" s="224"/>
    </row>
    <row r="158" spans="1:11" ht="25.5">
      <c r="A158" s="315" t="s">
        <v>401</v>
      </c>
      <c r="B158" s="316" t="s">
        <v>402</v>
      </c>
      <c r="C158" s="234">
        <v>0</v>
      </c>
      <c r="D158" s="234">
        <v>37545000</v>
      </c>
      <c r="E158" s="234">
        <v>37545000</v>
      </c>
      <c r="F158" s="234">
        <v>0</v>
      </c>
      <c r="G158" s="234">
        <v>0</v>
      </c>
      <c r="H158" s="235">
        <v>0</v>
      </c>
      <c r="I158" s="133"/>
      <c r="J158" s="133"/>
      <c r="K158" s="224"/>
    </row>
    <row r="159" spans="1:11" ht="25.5">
      <c r="A159" s="319" t="s">
        <v>403</v>
      </c>
      <c r="B159" s="320" t="s">
        <v>402</v>
      </c>
      <c r="C159" s="236">
        <v>0</v>
      </c>
      <c r="D159" s="236">
        <v>37545000</v>
      </c>
      <c r="E159" s="236">
        <v>37545000</v>
      </c>
      <c r="F159" s="236">
        <v>0</v>
      </c>
      <c r="G159" s="236">
        <v>0</v>
      </c>
      <c r="H159" s="237">
        <v>0</v>
      </c>
      <c r="I159" s="133"/>
      <c r="J159" s="133"/>
      <c r="K159" s="224"/>
    </row>
    <row r="160" spans="1:11">
      <c r="A160" s="315" t="s">
        <v>404</v>
      </c>
      <c r="B160" s="316" t="s">
        <v>405</v>
      </c>
      <c r="C160" s="234">
        <v>5365874</v>
      </c>
      <c r="D160" s="234">
        <v>0</v>
      </c>
      <c r="E160" s="234">
        <v>0</v>
      </c>
      <c r="F160" s="234">
        <v>5365874</v>
      </c>
      <c r="G160" s="234">
        <v>5365874</v>
      </c>
      <c r="H160" s="235">
        <v>0</v>
      </c>
      <c r="I160" s="133"/>
      <c r="J160" s="133"/>
      <c r="K160" s="224"/>
    </row>
    <row r="161" spans="1:11">
      <c r="A161" s="319" t="s">
        <v>406</v>
      </c>
      <c r="B161" s="320" t="s">
        <v>405</v>
      </c>
      <c r="C161" s="236">
        <v>5365874</v>
      </c>
      <c r="D161" s="236">
        <v>0</v>
      </c>
      <c r="E161" s="236">
        <v>0</v>
      </c>
      <c r="F161" s="236">
        <v>5365874</v>
      </c>
      <c r="G161" s="236">
        <v>5365874</v>
      </c>
      <c r="H161" s="237">
        <v>0</v>
      </c>
      <c r="I161" s="133"/>
      <c r="J161" s="133"/>
      <c r="K161" s="224"/>
    </row>
    <row r="162" spans="1:11">
      <c r="A162" s="204" t="s">
        <v>34</v>
      </c>
      <c r="B162" s="199" t="s">
        <v>35</v>
      </c>
      <c r="C162" s="232">
        <v>80915073</v>
      </c>
      <c r="D162" s="232">
        <v>94889562</v>
      </c>
      <c r="E162" s="232">
        <v>105571400</v>
      </c>
      <c r="F162" s="232">
        <v>91596911</v>
      </c>
      <c r="G162" s="232">
        <v>91596911</v>
      </c>
      <c r="H162" s="233">
        <v>0</v>
      </c>
      <c r="I162" s="133"/>
      <c r="J162" s="133"/>
      <c r="K162" s="224"/>
    </row>
    <row r="163" spans="1:11">
      <c r="A163" s="315" t="s">
        <v>407</v>
      </c>
      <c r="B163" s="316" t="s">
        <v>408</v>
      </c>
      <c r="C163" s="234">
        <v>2806363</v>
      </c>
      <c r="D163" s="234">
        <v>2806000</v>
      </c>
      <c r="E163" s="234">
        <v>2800758</v>
      </c>
      <c r="F163" s="234">
        <v>2801121</v>
      </c>
      <c r="G163" s="234">
        <v>2801121</v>
      </c>
      <c r="H163" s="235">
        <v>0</v>
      </c>
      <c r="I163" s="133"/>
      <c r="J163" s="133"/>
      <c r="K163" s="224"/>
    </row>
    <row r="164" spans="1:11">
      <c r="A164" s="319" t="s">
        <v>409</v>
      </c>
      <c r="B164" s="320" t="s">
        <v>410</v>
      </c>
      <c r="C164" s="236">
        <v>207589363</v>
      </c>
      <c r="D164" s="236">
        <v>0</v>
      </c>
      <c r="E164" s="236">
        <v>2800758</v>
      </c>
      <c r="F164" s="236">
        <v>210390121</v>
      </c>
      <c r="G164" s="236">
        <v>210390121</v>
      </c>
      <c r="H164" s="237">
        <v>0</v>
      </c>
      <c r="I164" s="133"/>
      <c r="J164" s="133"/>
      <c r="K164" s="224"/>
    </row>
    <row r="165" spans="1:11">
      <c r="A165" s="319" t="s">
        <v>411</v>
      </c>
      <c r="B165" s="320" t="s">
        <v>412</v>
      </c>
      <c r="C165" s="236">
        <v>-204783000</v>
      </c>
      <c r="D165" s="236">
        <v>2806000</v>
      </c>
      <c r="E165" s="236">
        <v>0</v>
      </c>
      <c r="F165" s="236">
        <v>-207589000</v>
      </c>
      <c r="G165" s="236">
        <v>-207589000</v>
      </c>
      <c r="H165" s="237">
        <v>0</v>
      </c>
      <c r="I165" s="133"/>
      <c r="J165" s="133"/>
      <c r="K165" s="224"/>
    </row>
    <row r="166" spans="1:11">
      <c r="A166" s="315" t="s">
        <v>413</v>
      </c>
      <c r="B166" s="316" t="s">
        <v>414</v>
      </c>
      <c r="C166" s="234">
        <v>754329</v>
      </c>
      <c r="D166" s="234">
        <v>754000</v>
      </c>
      <c r="E166" s="234">
        <v>979486</v>
      </c>
      <c r="F166" s="234">
        <v>979815</v>
      </c>
      <c r="G166" s="234">
        <v>979815</v>
      </c>
      <c r="H166" s="235">
        <v>0</v>
      </c>
      <c r="I166" s="133"/>
      <c r="J166" s="133"/>
      <c r="K166" s="224"/>
    </row>
    <row r="167" spans="1:11">
      <c r="A167" s="319" t="s">
        <v>415</v>
      </c>
      <c r="B167" s="320" t="s">
        <v>410</v>
      </c>
      <c r="C167" s="236">
        <v>44044329</v>
      </c>
      <c r="D167" s="236">
        <v>0</v>
      </c>
      <c r="E167" s="236">
        <v>979486</v>
      </c>
      <c r="F167" s="236">
        <v>45023815</v>
      </c>
      <c r="G167" s="236">
        <v>45023815</v>
      </c>
      <c r="H167" s="237">
        <v>0</v>
      </c>
      <c r="I167" s="133"/>
      <c r="J167" s="133"/>
      <c r="K167" s="224"/>
    </row>
    <row r="168" spans="1:11">
      <c r="A168" s="319" t="s">
        <v>416</v>
      </c>
      <c r="B168" s="320" t="s">
        <v>412</v>
      </c>
      <c r="C168" s="236">
        <v>-43290000</v>
      </c>
      <c r="D168" s="236">
        <v>754000</v>
      </c>
      <c r="E168" s="236">
        <v>0</v>
      </c>
      <c r="F168" s="236">
        <v>-44044000</v>
      </c>
      <c r="G168" s="236">
        <v>-44044000</v>
      </c>
      <c r="H168" s="237">
        <v>0</v>
      </c>
      <c r="I168" s="133"/>
      <c r="J168" s="133"/>
      <c r="K168" s="224"/>
    </row>
    <row r="169" spans="1:11">
      <c r="A169" s="315" t="s">
        <v>417</v>
      </c>
      <c r="B169" s="316" t="s">
        <v>418</v>
      </c>
      <c r="C169" s="234">
        <v>277</v>
      </c>
      <c r="D169" s="234">
        <v>0</v>
      </c>
      <c r="E169" s="234">
        <v>0</v>
      </c>
      <c r="F169" s="234">
        <v>277</v>
      </c>
      <c r="G169" s="234">
        <v>277</v>
      </c>
      <c r="H169" s="235">
        <v>0</v>
      </c>
      <c r="I169" s="133"/>
      <c r="J169" s="133"/>
      <c r="K169" s="224"/>
    </row>
    <row r="170" spans="1:11">
      <c r="A170" s="319" t="s">
        <v>419</v>
      </c>
      <c r="B170" s="320" t="s">
        <v>410</v>
      </c>
      <c r="C170" s="236">
        <v>6096824</v>
      </c>
      <c r="D170" s="236">
        <v>0</v>
      </c>
      <c r="E170" s="236">
        <v>0</v>
      </c>
      <c r="F170" s="236">
        <v>6096824</v>
      </c>
      <c r="G170" s="236">
        <v>6096824</v>
      </c>
      <c r="H170" s="237">
        <v>0</v>
      </c>
      <c r="I170" s="133"/>
      <c r="J170" s="133"/>
      <c r="K170" s="224"/>
    </row>
    <row r="171" spans="1:11">
      <c r="A171" s="319" t="s">
        <v>420</v>
      </c>
      <c r="B171" s="320" t="s">
        <v>412</v>
      </c>
      <c r="C171" s="236">
        <v>-6096547</v>
      </c>
      <c r="D171" s="236">
        <v>0</v>
      </c>
      <c r="E171" s="236">
        <v>0</v>
      </c>
      <c r="F171" s="236">
        <v>-6096547</v>
      </c>
      <c r="G171" s="236">
        <v>-6096547</v>
      </c>
      <c r="H171" s="237">
        <v>0</v>
      </c>
      <c r="I171" s="133"/>
      <c r="J171" s="133"/>
      <c r="K171" s="224"/>
    </row>
    <row r="172" spans="1:11">
      <c r="A172" s="315" t="s">
        <v>421</v>
      </c>
      <c r="B172" s="316" t="s">
        <v>422</v>
      </c>
      <c r="C172" s="234">
        <v>62857172</v>
      </c>
      <c r="D172" s="234">
        <v>76832900</v>
      </c>
      <c r="E172" s="234">
        <v>92971400</v>
      </c>
      <c r="F172" s="234">
        <v>78995672</v>
      </c>
      <c r="G172" s="234">
        <v>78995672</v>
      </c>
      <c r="H172" s="235">
        <v>0</v>
      </c>
      <c r="I172" s="133"/>
      <c r="J172" s="133"/>
      <c r="K172" s="224"/>
    </row>
    <row r="173" spans="1:11">
      <c r="A173" s="319" t="s">
        <v>423</v>
      </c>
      <c r="B173" s="320" t="s">
        <v>410</v>
      </c>
      <c r="C173" s="236">
        <v>1062069172</v>
      </c>
      <c r="D173" s="236">
        <v>13917900</v>
      </c>
      <c r="E173" s="236">
        <v>92971400</v>
      </c>
      <c r="F173" s="236">
        <v>1141122672</v>
      </c>
      <c r="G173" s="236">
        <v>1141122672</v>
      </c>
      <c r="H173" s="237">
        <v>0</v>
      </c>
      <c r="I173" s="133"/>
      <c r="J173" s="133"/>
      <c r="K173" s="224"/>
    </row>
    <row r="174" spans="1:11">
      <c r="A174" s="319" t="s">
        <v>424</v>
      </c>
      <c r="B174" s="320" t="s">
        <v>412</v>
      </c>
      <c r="C174" s="236">
        <v>-999212000</v>
      </c>
      <c r="D174" s="236">
        <v>62915000</v>
      </c>
      <c r="E174" s="236">
        <v>0</v>
      </c>
      <c r="F174" s="236">
        <v>-1062127000</v>
      </c>
      <c r="G174" s="236">
        <v>-1062127000</v>
      </c>
      <c r="H174" s="237">
        <v>0</v>
      </c>
      <c r="I174" s="133"/>
      <c r="J174" s="133"/>
      <c r="K174" s="224"/>
    </row>
    <row r="175" spans="1:11">
      <c r="A175" s="315" t="s">
        <v>425</v>
      </c>
      <c r="B175" s="316" t="s">
        <v>426</v>
      </c>
      <c r="C175" s="234">
        <v>2598360</v>
      </c>
      <c r="D175" s="234">
        <v>2598000</v>
      </c>
      <c r="E175" s="234">
        <v>2960531</v>
      </c>
      <c r="F175" s="234">
        <v>2960891</v>
      </c>
      <c r="G175" s="234">
        <v>2960891</v>
      </c>
      <c r="H175" s="235">
        <v>0</v>
      </c>
      <c r="I175" s="133"/>
      <c r="J175" s="133"/>
      <c r="K175" s="224"/>
    </row>
    <row r="176" spans="1:11">
      <c r="A176" s="319" t="s">
        <v>427</v>
      </c>
      <c r="B176" s="320" t="s">
        <v>428</v>
      </c>
      <c r="C176" s="236">
        <v>132164673</v>
      </c>
      <c r="D176" s="236">
        <v>0</v>
      </c>
      <c r="E176" s="236">
        <v>2960531</v>
      </c>
      <c r="F176" s="236">
        <v>135125204</v>
      </c>
      <c r="G176" s="236">
        <v>135125204</v>
      </c>
      <c r="H176" s="237">
        <v>0</v>
      </c>
      <c r="I176" s="133"/>
      <c r="J176" s="133"/>
      <c r="K176" s="224"/>
    </row>
    <row r="177" spans="1:11">
      <c r="A177" s="319" t="s">
        <v>429</v>
      </c>
      <c r="B177" s="320" t="s">
        <v>430</v>
      </c>
      <c r="C177" s="236">
        <v>-129566313</v>
      </c>
      <c r="D177" s="236">
        <v>2598000</v>
      </c>
      <c r="E177" s="236">
        <v>0</v>
      </c>
      <c r="F177" s="236">
        <v>-132164313</v>
      </c>
      <c r="G177" s="236">
        <v>-132164313</v>
      </c>
      <c r="H177" s="237">
        <v>0</v>
      </c>
      <c r="I177" s="133"/>
      <c r="J177" s="133"/>
      <c r="K177" s="224"/>
    </row>
    <row r="178" spans="1:11" ht="25.5">
      <c r="A178" s="319" t="s">
        <v>431</v>
      </c>
      <c r="B178" s="320" t="s">
        <v>432</v>
      </c>
      <c r="C178" s="236">
        <v>154687</v>
      </c>
      <c r="D178" s="236">
        <v>0</v>
      </c>
      <c r="E178" s="236">
        <v>0</v>
      </c>
      <c r="F178" s="236">
        <v>154687</v>
      </c>
      <c r="G178" s="236">
        <v>154687</v>
      </c>
      <c r="H178" s="237">
        <v>0</v>
      </c>
      <c r="I178" s="133"/>
      <c r="J178" s="133"/>
      <c r="K178" s="224"/>
    </row>
    <row r="179" spans="1:11" ht="25.5">
      <c r="A179" s="319" t="s">
        <v>433</v>
      </c>
      <c r="B179" s="320" t="s">
        <v>434</v>
      </c>
      <c r="C179" s="236">
        <v>-154687</v>
      </c>
      <c r="D179" s="236">
        <v>0</v>
      </c>
      <c r="E179" s="236">
        <v>0</v>
      </c>
      <c r="F179" s="236">
        <v>-154687</v>
      </c>
      <c r="G179" s="236">
        <v>-154687</v>
      </c>
      <c r="H179" s="237">
        <v>0</v>
      </c>
      <c r="I179" s="133"/>
      <c r="J179" s="133"/>
      <c r="K179" s="210"/>
    </row>
    <row r="180" spans="1:11">
      <c r="A180" s="315" t="s">
        <v>435</v>
      </c>
      <c r="B180" s="316" t="s">
        <v>436</v>
      </c>
      <c r="C180" s="234">
        <v>0</v>
      </c>
      <c r="D180" s="234">
        <v>0</v>
      </c>
      <c r="E180" s="234">
        <v>0</v>
      </c>
      <c r="F180" s="234">
        <v>0</v>
      </c>
      <c r="G180" s="234"/>
      <c r="H180" s="235"/>
      <c r="I180" s="133"/>
      <c r="J180" s="133"/>
      <c r="K180" s="210"/>
    </row>
    <row r="181" spans="1:11">
      <c r="A181" s="319" t="s">
        <v>437</v>
      </c>
      <c r="B181" s="320" t="s">
        <v>410</v>
      </c>
      <c r="C181" s="236">
        <v>24096453</v>
      </c>
      <c r="D181" s="236">
        <v>0</v>
      </c>
      <c r="E181" s="236">
        <v>0</v>
      </c>
      <c r="F181" s="236">
        <v>24096453</v>
      </c>
      <c r="G181" s="236">
        <v>24096453</v>
      </c>
      <c r="H181" s="237">
        <v>0</v>
      </c>
      <c r="I181" s="133"/>
      <c r="J181" s="133"/>
      <c r="K181" s="210"/>
    </row>
    <row r="182" spans="1:11">
      <c r="A182" s="319" t="s">
        <v>438</v>
      </c>
      <c r="B182" s="320" t="s">
        <v>412</v>
      </c>
      <c r="C182" s="236">
        <v>-24096453</v>
      </c>
      <c r="D182" s="236">
        <v>0</v>
      </c>
      <c r="E182" s="236">
        <v>0</v>
      </c>
      <c r="F182" s="236">
        <v>-24096453</v>
      </c>
      <c r="G182" s="236">
        <v>-24096453</v>
      </c>
      <c r="H182" s="237">
        <v>0</v>
      </c>
      <c r="I182" s="133"/>
      <c r="J182" s="133"/>
      <c r="K182" s="210"/>
    </row>
    <row r="183" spans="1:11" ht="25.5">
      <c r="A183" s="315" t="s">
        <v>439</v>
      </c>
      <c r="B183" s="316" t="s">
        <v>440</v>
      </c>
      <c r="C183" s="234">
        <v>11898572</v>
      </c>
      <c r="D183" s="234">
        <v>11898662</v>
      </c>
      <c r="E183" s="234">
        <v>5859225</v>
      </c>
      <c r="F183" s="234">
        <v>5859135</v>
      </c>
      <c r="G183" s="234">
        <v>5859135</v>
      </c>
      <c r="H183" s="235">
        <v>0</v>
      </c>
      <c r="I183" s="133"/>
      <c r="J183" s="133"/>
      <c r="K183" s="210"/>
    </row>
    <row r="184" spans="1:11">
      <c r="A184" s="319" t="s">
        <v>441</v>
      </c>
      <c r="B184" s="320" t="s">
        <v>410</v>
      </c>
      <c r="C184" s="236">
        <v>134869653</v>
      </c>
      <c r="D184" s="236">
        <v>0</v>
      </c>
      <c r="E184" s="236">
        <v>5859225</v>
      </c>
      <c r="F184" s="236">
        <v>140728878</v>
      </c>
      <c r="G184" s="236">
        <v>140728878</v>
      </c>
      <c r="H184" s="237">
        <v>0</v>
      </c>
      <c r="I184" s="133"/>
      <c r="J184" s="133"/>
      <c r="K184" s="210"/>
    </row>
    <row r="185" spans="1:11">
      <c r="A185" s="319" t="s">
        <v>442</v>
      </c>
      <c r="B185" s="320" t="s">
        <v>412</v>
      </c>
      <c r="C185" s="236">
        <v>-122971081</v>
      </c>
      <c r="D185" s="236">
        <v>11898662</v>
      </c>
      <c r="E185" s="236">
        <v>0</v>
      </c>
      <c r="F185" s="236">
        <v>-134869743</v>
      </c>
      <c r="G185" s="236">
        <v>-134869743</v>
      </c>
      <c r="H185" s="237">
        <v>0</v>
      </c>
      <c r="I185" s="133"/>
      <c r="J185" s="133"/>
      <c r="K185" s="210"/>
    </row>
    <row r="186" spans="1:11" ht="25.5">
      <c r="A186" s="315" t="s">
        <v>443</v>
      </c>
      <c r="B186" s="316" t="s">
        <v>444</v>
      </c>
      <c r="C186" s="234">
        <v>0</v>
      </c>
      <c r="D186" s="234">
        <v>0</v>
      </c>
      <c r="E186" s="234">
        <v>0</v>
      </c>
      <c r="F186" s="234">
        <v>0</v>
      </c>
      <c r="G186" s="234">
        <v>0</v>
      </c>
      <c r="H186" s="235">
        <v>0</v>
      </c>
      <c r="I186" s="133"/>
      <c r="J186" s="133"/>
      <c r="K186" s="210"/>
    </row>
    <row r="187" spans="1:11">
      <c r="A187" s="319" t="s">
        <v>445</v>
      </c>
      <c r="B187" s="320" t="s">
        <v>410</v>
      </c>
      <c r="C187" s="236">
        <v>0</v>
      </c>
      <c r="D187" s="236">
        <v>0</v>
      </c>
      <c r="E187" s="236">
        <v>0</v>
      </c>
      <c r="F187" s="236">
        <v>0</v>
      </c>
      <c r="G187" s="236">
        <v>0</v>
      </c>
      <c r="H187" s="237">
        <v>0</v>
      </c>
      <c r="I187" s="133"/>
      <c r="J187" s="133"/>
      <c r="K187" s="210"/>
    </row>
    <row r="188" spans="1:11">
      <c r="A188" s="319" t="s">
        <v>446</v>
      </c>
      <c r="B188" s="320" t="s">
        <v>412</v>
      </c>
      <c r="C188" s="236">
        <v>0</v>
      </c>
      <c r="D188" s="236">
        <v>0</v>
      </c>
      <c r="E188" s="236">
        <v>0</v>
      </c>
      <c r="F188" s="236">
        <v>0</v>
      </c>
      <c r="G188" s="236">
        <v>0</v>
      </c>
      <c r="H188" s="237">
        <v>0</v>
      </c>
      <c r="I188" s="133"/>
      <c r="J188" s="133"/>
      <c r="K188" s="210"/>
    </row>
    <row r="189" spans="1:11">
      <c r="A189" s="315" t="s">
        <v>447</v>
      </c>
      <c r="B189" s="316" t="s">
        <v>448</v>
      </c>
      <c r="C189" s="234">
        <v>0</v>
      </c>
      <c r="D189" s="234">
        <v>0</v>
      </c>
      <c r="E189" s="234">
        <v>0</v>
      </c>
      <c r="F189" s="234">
        <v>0</v>
      </c>
      <c r="G189" s="234">
        <v>0</v>
      </c>
      <c r="H189" s="235">
        <v>0</v>
      </c>
      <c r="I189" s="133"/>
      <c r="J189" s="133"/>
      <c r="K189" s="210"/>
    </row>
    <row r="190" spans="1:11">
      <c r="A190" s="319" t="s">
        <v>449</v>
      </c>
      <c r="B190" s="320" t="s">
        <v>410</v>
      </c>
      <c r="C190" s="236">
        <v>0</v>
      </c>
      <c r="D190" s="236">
        <v>0</v>
      </c>
      <c r="E190" s="236">
        <v>0</v>
      </c>
      <c r="F190" s="236">
        <v>0</v>
      </c>
      <c r="G190" s="236">
        <v>0</v>
      </c>
      <c r="H190" s="237">
        <v>0</v>
      </c>
      <c r="I190" s="133"/>
      <c r="J190" s="133"/>
      <c r="K190" s="210"/>
    </row>
    <row r="191" spans="1:11">
      <c r="A191" s="319" t="s">
        <v>450</v>
      </c>
      <c r="B191" s="320" t="s">
        <v>412</v>
      </c>
      <c r="C191" s="236">
        <v>0</v>
      </c>
      <c r="D191" s="236">
        <v>0</v>
      </c>
      <c r="E191" s="236">
        <v>0</v>
      </c>
      <c r="F191" s="236">
        <v>0</v>
      </c>
      <c r="G191" s="236">
        <v>0</v>
      </c>
      <c r="H191" s="237">
        <v>0</v>
      </c>
      <c r="I191" s="133"/>
      <c r="J191" s="133"/>
      <c r="K191" s="208"/>
    </row>
    <row r="192" spans="1:11">
      <c r="A192" s="315" t="s">
        <v>451</v>
      </c>
      <c r="B192" s="316" t="s">
        <v>452</v>
      </c>
      <c r="C192" s="234">
        <v>0</v>
      </c>
      <c r="D192" s="234">
        <v>0</v>
      </c>
      <c r="E192" s="234">
        <v>0</v>
      </c>
      <c r="F192" s="234">
        <v>0</v>
      </c>
      <c r="G192" s="234">
        <v>0</v>
      </c>
      <c r="H192" s="235">
        <v>0</v>
      </c>
      <c r="I192" s="133"/>
      <c r="J192" s="133"/>
      <c r="K192" s="208"/>
    </row>
    <row r="193" spans="1:12">
      <c r="A193" s="319" t="s">
        <v>453</v>
      </c>
      <c r="B193" s="320" t="s">
        <v>410</v>
      </c>
      <c r="C193" s="236">
        <v>0</v>
      </c>
      <c r="D193" s="236">
        <v>0</v>
      </c>
      <c r="E193" s="236">
        <v>0</v>
      </c>
      <c r="F193" s="236">
        <v>0</v>
      </c>
      <c r="G193" s="236">
        <v>0</v>
      </c>
      <c r="H193" s="237">
        <v>0</v>
      </c>
      <c r="I193" s="133"/>
      <c r="J193" s="133"/>
      <c r="K193" s="209"/>
    </row>
    <row r="194" spans="1:12">
      <c r="A194" s="319" t="s">
        <v>454</v>
      </c>
      <c r="B194" s="320" t="s">
        <v>412</v>
      </c>
      <c r="C194" s="236">
        <v>0</v>
      </c>
      <c r="D194" s="236">
        <v>0</v>
      </c>
      <c r="E194" s="236">
        <v>0</v>
      </c>
      <c r="F194" s="236">
        <v>0</v>
      </c>
      <c r="G194" s="236">
        <v>0</v>
      </c>
      <c r="H194" s="237">
        <v>0</v>
      </c>
      <c r="I194" s="133"/>
      <c r="J194" s="133"/>
      <c r="K194" s="208"/>
    </row>
    <row r="195" spans="1:12">
      <c r="A195" s="204" t="s">
        <v>455</v>
      </c>
      <c r="B195" s="199" t="s">
        <v>189</v>
      </c>
      <c r="C195" s="232">
        <v>0</v>
      </c>
      <c r="D195" s="232">
        <v>0</v>
      </c>
      <c r="E195" s="232">
        <v>0</v>
      </c>
      <c r="F195" s="232">
        <v>0</v>
      </c>
      <c r="G195" s="232">
        <v>206911299.06</v>
      </c>
      <c r="H195" s="233">
        <v>0</v>
      </c>
      <c r="I195" s="133"/>
      <c r="J195" s="133"/>
      <c r="K195" s="208"/>
      <c r="L195" s="314"/>
    </row>
    <row r="196" spans="1:12">
      <c r="A196" s="315" t="s">
        <v>456</v>
      </c>
      <c r="B196" s="316" t="s">
        <v>457</v>
      </c>
      <c r="C196" s="234">
        <v>0</v>
      </c>
      <c r="D196" s="234">
        <v>0</v>
      </c>
      <c r="E196" s="234">
        <v>0</v>
      </c>
      <c r="F196" s="234">
        <v>0</v>
      </c>
      <c r="G196" s="234"/>
      <c r="H196" s="235"/>
      <c r="I196" s="133"/>
      <c r="J196" s="133"/>
      <c r="K196" s="208"/>
      <c r="L196" s="314"/>
    </row>
    <row r="197" spans="1:12">
      <c r="A197" s="319" t="s">
        <v>458</v>
      </c>
      <c r="B197" s="320" t="s">
        <v>457</v>
      </c>
      <c r="C197" s="236">
        <v>0</v>
      </c>
      <c r="D197" s="236">
        <v>0</v>
      </c>
      <c r="E197" s="236">
        <v>0</v>
      </c>
      <c r="F197" s="236">
        <v>0</v>
      </c>
      <c r="G197" s="236"/>
      <c r="H197" s="237"/>
      <c r="I197" s="133"/>
      <c r="J197" s="133"/>
      <c r="K197" s="208"/>
      <c r="L197" s="314"/>
    </row>
    <row r="198" spans="1:12">
      <c r="A198" s="315" t="s">
        <v>459</v>
      </c>
      <c r="B198" s="316" t="s">
        <v>460</v>
      </c>
      <c r="C198" s="234">
        <v>0</v>
      </c>
      <c r="D198" s="234">
        <v>0</v>
      </c>
      <c r="E198" s="234">
        <v>0</v>
      </c>
      <c r="F198" s="234">
        <v>0</v>
      </c>
      <c r="G198" s="234"/>
      <c r="H198" s="235"/>
      <c r="I198" s="133"/>
      <c r="J198" s="133"/>
      <c r="K198" s="208"/>
      <c r="L198" s="314"/>
    </row>
    <row r="199" spans="1:12">
      <c r="A199" s="319" t="s">
        <v>461</v>
      </c>
      <c r="B199" s="320" t="s">
        <v>460</v>
      </c>
      <c r="C199" s="236">
        <v>0</v>
      </c>
      <c r="D199" s="236">
        <v>0</v>
      </c>
      <c r="E199" s="236">
        <v>0</v>
      </c>
      <c r="F199" s="236">
        <v>0</v>
      </c>
      <c r="G199" s="236"/>
      <c r="H199" s="237"/>
      <c r="I199" s="133"/>
      <c r="J199" s="133"/>
      <c r="K199" s="208"/>
      <c r="L199" s="314"/>
    </row>
    <row r="200" spans="1:12">
      <c r="A200" s="315" t="s">
        <v>462</v>
      </c>
      <c r="B200" s="316" t="s">
        <v>463</v>
      </c>
      <c r="C200" s="234">
        <v>0</v>
      </c>
      <c r="D200" s="234">
        <v>0</v>
      </c>
      <c r="E200" s="234">
        <v>0</v>
      </c>
      <c r="F200" s="234">
        <v>0</v>
      </c>
      <c r="G200" s="234"/>
      <c r="H200" s="235"/>
      <c r="I200" s="133"/>
      <c r="J200" s="133"/>
      <c r="K200" s="208"/>
    </row>
    <row r="201" spans="1:12">
      <c r="A201" s="319" t="s">
        <v>464</v>
      </c>
      <c r="B201" s="320" t="s">
        <v>463</v>
      </c>
      <c r="C201" s="236">
        <v>0</v>
      </c>
      <c r="D201" s="236">
        <v>0</v>
      </c>
      <c r="E201" s="236">
        <v>0</v>
      </c>
      <c r="F201" s="236">
        <v>0</v>
      </c>
      <c r="G201" s="236"/>
      <c r="H201" s="237"/>
      <c r="I201" s="133"/>
      <c r="J201" s="133"/>
      <c r="K201" s="208"/>
    </row>
    <row r="202" spans="1:12">
      <c r="A202" s="315" t="s">
        <v>465</v>
      </c>
      <c r="B202" s="316" t="s">
        <v>232</v>
      </c>
      <c r="C202" s="234">
        <v>0</v>
      </c>
      <c r="D202" s="234">
        <v>0</v>
      </c>
      <c r="E202" s="234">
        <v>0</v>
      </c>
      <c r="F202" s="234">
        <v>0</v>
      </c>
      <c r="G202" s="234"/>
      <c r="H202" s="235"/>
      <c r="I202" s="133"/>
      <c r="J202" s="133"/>
      <c r="K202" s="208"/>
    </row>
    <row r="203" spans="1:12">
      <c r="A203" s="319" t="s">
        <v>466</v>
      </c>
      <c r="B203" s="320" t="s">
        <v>232</v>
      </c>
      <c r="C203" s="236">
        <v>0</v>
      </c>
      <c r="D203" s="236">
        <v>0</v>
      </c>
      <c r="E203" s="236">
        <v>0</v>
      </c>
      <c r="F203" s="236">
        <v>0</v>
      </c>
      <c r="G203" s="236"/>
      <c r="H203" s="237"/>
      <c r="I203" s="133"/>
      <c r="J203" s="133"/>
      <c r="K203" s="208"/>
    </row>
    <row r="204" spans="1:12">
      <c r="A204" s="315" t="s">
        <v>467</v>
      </c>
      <c r="B204" s="316" t="s">
        <v>468</v>
      </c>
      <c r="C204" s="234">
        <v>0</v>
      </c>
      <c r="D204" s="234">
        <v>0</v>
      </c>
      <c r="E204" s="234">
        <v>0</v>
      </c>
      <c r="F204" s="234">
        <v>0</v>
      </c>
      <c r="G204" s="234"/>
      <c r="H204" s="235"/>
      <c r="I204" s="133"/>
      <c r="J204" s="133"/>
      <c r="K204" s="208"/>
    </row>
    <row r="205" spans="1:12">
      <c r="A205" s="319" t="s">
        <v>469</v>
      </c>
      <c r="B205" s="320" t="s">
        <v>468</v>
      </c>
      <c r="C205" s="236">
        <v>0</v>
      </c>
      <c r="D205" s="236">
        <v>0</v>
      </c>
      <c r="E205" s="236">
        <v>0</v>
      </c>
      <c r="F205" s="236">
        <v>0</v>
      </c>
      <c r="G205" s="236"/>
      <c r="H205" s="237"/>
      <c r="I205" s="133"/>
      <c r="J205" s="133"/>
      <c r="K205" s="208"/>
    </row>
    <row r="206" spans="1:12">
      <c r="A206" s="204" t="s">
        <v>38</v>
      </c>
      <c r="B206" s="199" t="s">
        <v>39</v>
      </c>
      <c r="C206" s="232">
        <v>206994325.43000001</v>
      </c>
      <c r="D206" s="232">
        <v>73137779.900000006</v>
      </c>
      <c r="E206" s="232">
        <v>73054753.530000001</v>
      </c>
      <c r="F206" s="232">
        <v>206911299.06</v>
      </c>
      <c r="G206" s="232">
        <v>206911299.06</v>
      </c>
      <c r="H206" s="233">
        <v>0</v>
      </c>
      <c r="I206" s="133"/>
      <c r="J206" s="133"/>
      <c r="K206" s="208"/>
    </row>
    <row r="207" spans="1:12">
      <c r="A207" s="315" t="s">
        <v>470</v>
      </c>
      <c r="B207" s="316" t="s">
        <v>471</v>
      </c>
      <c r="C207" s="234">
        <v>0</v>
      </c>
      <c r="D207" s="234">
        <v>0</v>
      </c>
      <c r="E207" s="234">
        <v>0</v>
      </c>
      <c r="F207" s="234">
        <v>0</v>
      </c>
      <c r="G207" s="234">
        <v>0</v>
      </c>
      <c r="H207" s="235">
        <v>0</v>
      </c>
      <c r="I207" s="133"/>
      <c r="J207" s="133"/>
      <c r="K207" s="208"/>
    </row>
    <row r="208" spans="1:12">
      <c r="A208" s="319" t="s">
        <v>472</v>
      </c>
      <c r="B208" s="320" t="s">
        <v>471</v>
      </c>
      <c r="C208" s="236">
        <v>0</v>
      </c>
      <c r="D208" s="236">
        <v>0</v>
      </c>
      <c r="E208" s="236">
        <v>0</v>
      </c>
      <c r="F208" s="236">
        <v>0</v>
      </c>
      <c r="G208" s="236">
        <v>0</v>
      </c>
      <c r="H208" s="237">
        <v>0</v>
      </c>
      <c r="I208" s="133"/>
      <c r="J208" s="133"/>
      <c r="K208" s="208"/>
    </row>
    <row r="209" spans="1:11">
      <c r="A209" s="315" t="s">
        <v>473</v>
      </c>
      <c r="B209" s="316" t="s">
        <v>474</v>
      </c>
      <c r="C209" s="234">
        <v>0</v>
      </c>
      <c r="D209" s="234">
        <v>0</v>
      </c>
      <c r="E209" s="234">
        <v>0</v>
      </c>
      <c r="F209" s="234">
        <v>0</v>
      </c>
      <c r="G209" s="234">
        <v>0</v>
      </c>
      <c r="H209" s="235">
        <v>0</v>
      </c>
      <c r="I209" s="133"/>
      <c r="J209" s="133"/>
      <c r="K209" s="208"/>
    </row>
    <row r="210" spans="1:11">
      <c r="A210" s="319" t="s">
        <v>475</v>
      </c>
      <c r="B210" s="320" t="s">
        <v>474</v>
      </c>
      <c r="C210" s="236">
        <v>0</v>
      </c>
      <c r="D210" s="236">
        <v>0</v>
      </c>
      <c r="E210" s="236">
        <v>0</v>
      </c>
      <c r="F210" s="236">
        <v>0</v>
      </c>
      <c r="G210" s="236">
        <v>0</v>
      </c>
      <c r="H210" s="237">
        <v>0</v>
      </c>
      <c r="I210" s="133"/>
      <c r="J210" s="133"/>
      <c r="K210" s="208"/>
    </row>
    <row r="211" spans="1:11">
      <c r="A211" s="315" t="s">
        <v>476</v>
      </c>
      <c r="B211" s="316" t="s">
        <v>327</v>
      </c>
      <c r="C211" s="234">
        <v>0</v>
      </c>
      <c r="D211" s="234">
        <v>0</v>
      </c>
      <c r="E211" s="234">
        <v>0</v>
      </c>
      <c r="F211" s="234">
        <v>0</v>
      </c>
      <c r="G211" s="234">
        <v>0</v>
      </c>
      <c r="H211" s="235">
        <v>0</v>
      </c>
      <c r="I211" s="133"/>
      <c r="J211" s="133"/>
      <c r="K211" s="208"/>
    </row>
    <row r="212" spans="1:11">
      <c r="A212" s="319" t="s">
        <v>477</v>
      </c>
      <c r="B212" s="320" t="s">
        <v>327</v>
      </c>
      <c r="C212" s="236">
        <v>0</v>
      </c>
      <c r="D212" s="236">
        <v>0</v>
      </c>
      <c r="E212" s="236">
        <v>0</v>
      </c>
      <c r="F212" s="236">
        <v>0</v>
      </c>
      <c r="G212" s="236">
        <v>0</v>
      </c>
      <c r="H212" s="237">
        <v>0</v>
      </c>
      <c r="I212" s="133"/>
      <c r="J212" s="133"/>
      <c r="K212" s="208"/>
    </row>
    <row r="213" spans="1:11">
      <c r="A213" s="315" t="s">
        <v>478</v>
      </c>
      <c r="B213" s="316" t="s">
        <v>479</v>
      </c>
      <c r="C213" s="234">
        <v>0</v>
      </c>
      <c r="D213" s="234">
        <v>0</v>
      </c>
      <c r="E213" s="234">
        <v>0</v>
      </c>
      <c r="F213" s="234">
        <v>0</v>
      </c>
      <c r="G213" s="234">
        <v>0</v>
      </c>
      <c r="H213" s="235">
        <v>0</v>
      </c>
      <c r="I213" s="133"/>
      <c r="J213" s="133"/>
      <c r="K213" s="208"/>
    </row>
    <row r="214" spans="1:11">
      <c r="A214" s="319" t="s">
        <v>480</v>
      </c>
      <c r="B214" s="320" t="s">
        <v>479</v>
      </c>
      <c r="C214" s="236">
        <v>0</v>
      </c>
      <c r="D214" s="236">
        <v>0</v>
      </c>
      <c r="E214" s="236">
        <v>0</v>
      </c>
      <c r="F214" s="236">
        <v>0</v>
      </c>
      <c r="G214" s="236">
        <v>0</v>
      </c>
      <c r="H214" s="237">
        <v>0</v>
      </c>
      <c r="I214" s="133"/>
      <c r="J214" s="133"/>
      <c r="K214" s="208"/>
    </row>
    <row r="215" spans="1:11" ht="25.5">
      <c r="A215" s="315" t="s">
        <v>481</v>
      </c>
      <c r="B215" s="316" t="s">
        <v>482</v>
      </c>
      <c r="C215" s="234">
        <v>0</v>
      </c>
      <c r="D215" s="234">
        <v>11577300</v>
      </c>
      <c r="E215" s="234">
        <v>11577300</v>
      </c>
      <c r="F215" s="234">
        <v>0</v>
      </c>
      <c r="G215" s="234">
        <v>0</v>
      </c>
      <c r="H215" s="235">
        <v>0</v>
      </c>
      <c r="I215" s="133"/>
      <c r="J215" s="133"/>
      <c r="K215" s="208"/>
    </row>
    <row r="216" spans="1:11" ht="25.5">
      <c r="A216" s="319" t="s">
        <v>483</v>
      </c>
      <c r="B216" s="320" t="s">
        <v>484</v>
      </c>
      <c r="C216" s="236">
        <v>0</v>
      </c>
      <c r="D216" s="236">
        <v>7717500</v>
      </c>
      <c r="E216" s="236">
        <v>7717500</v>
      </c>
      <c r="F216" s="236">
        <v>0</v>
      </c>
      <c r="G216" s="236">
        <v>0</v>
      </c>
      <c r="H216" s="237">
        <v>0</v>
      </c>
      <c r="I216" s="133"/>
      <c r="J216" s="133"/>
      <c r="K216" s="224"/>
    </row>
    <row r="217" spans="1:11">
      <c r="A217" s="319" t="s">
        <v>485</v>
      </c>
      <c r="B217" s="320" t="s">
        <v>486</v>
      </c>
      <c r="C217" s="236">
        <v>0</v>
      </c>
      <c r="D217" s="236">
        <v>3859800</v>
      </c>
      <c r="E217" s="236">
        <v>3859800</v>
      </c>
      <c r="F217" s="236">
        <v>0</v>
      </c>
      <c r="G217" s="236">
        <v>0</v>
      </c>
      <c r="H217" s="237">
        <v>0</v>
      </c>
      <c r="I217" s="133"/>
      <c r="J217" s="133"/>
      <c r="K217" s="224"/>
    </row>
    <row r="218" spans="1:11">
      <c r="A218" s="315" t="s">
        <v>487</v>
      </c>
      <c r="B218" s="316" t="s">
        <v>488</v>
      </c>
      <c r="C218" s="234">
        <v>206730055.06</v>
      </c>
      <c r="D218" s="234">
        <v>0</v>
      </c>
      <c r="E218" s="234">
        <v>0</v>
      </c>
      <c r="F218" s="234">
        <v>206730055.06</v>
      </c>
      <c r="G218" s="234">
        <v>206730055.06</v>
      </c>
      <c r="H218" s="235">
        <v>0</v>
      </c>
      <c r="I218" s="133"/>
      <c r="J218" s="133"/>
      <c r="K218" s="224"/>
    </row>
    <row r="219" spans="1:11">
      <c r="A219" s="319" t="s">
        <v>489</v>
      </c>
      <c r="B219" s="320" t="s">
        <v>488</v>
      </c>
      <c r="C219" s="236">
        <v>206730055.06</v>
      </c>
      <c r="D219" s="236">
        <v>0</v>
      </c>
      <c r="E219" s="236">
        <v>0</v>
      </c>
      <c r="F219" s="236">
        <v>206730055.06</v>
      </c>
      <c r="G219" s="236">
        <v>206730055.06</v>
      </c>
      <c r="H219" s="237">
        <v>0</v>
      </c>
      <c r="I219" s="133"/>
      <c r="J219" s="133"/>
      <c r="K219" s="224"/>
    </row>
    <row r="220" spans="1:11">
      <c r="A220" s="315" t="s">
        <v>490</v>
      </c>
      <c r="B220" s="316" t="s">
        <v>491</v>
      </c>
      <c r="C220" s="234">
        <v>0</v>
      </c>
      <c r="D220" s="234">
        <v>562000</v>
      </c>
      <c r="E220" s="234">
        <v>562000</v>
      </c>
      <c r="F220" s="234">
        <v>0</v>
      </c>
      <c r="G220" s="234">
        <v>0</v>
      </c>
      <c r="H220" s="235">
        <v>0</v>
      </c>
      <c r="I220" s="133"/>
      <c r="J220" s="133"/>
      <c r="K220" s="224"/>
    </row>
    <row r="221" spans="1:11">
      <c r="A221" s="319" t="s">
        <v>492</v>
      </c>
      <c r="B221" s="320" t="s">
        <v>491</v>
      </c>
      <c r="C221" s="236">
        <v>0</v>
      </c>
      <c r="D221" s="236">
        <v>562000</v>
      </c>
      <c r="E221" s="236">
        <v>562000</v>
      </c>
      <c r="F221" s="236">
        <v>0</v>
      </c>
      <c r="G221" s="236">
        <v>0</v>
      </c>
      <c r="H221" s="237">
        <v>0</v>
      </c>
      <c r="I221" s="133"/>
      <c r="J221" s="133"/>
      <c r="K221" s="224"/>
    </row>
    <row r="222" spans="1:11">
      <c r="A222" s="315" t="s">
        <v>493</v>
      </c>
      <c r="B222" s="316" t="s">
        <v>494</v>
      </c>
      <c r="C222" s="234">
        <v>0</v>
      </c>
      <c r="D222" s="234">
        <v>26996600</v>
      </c>
      <c r="E222" s="234">
        <v>26996600</v>
      </c>
      <c r="F222" s="234">
        <v>0</v>
      </c>
      <c r="G222" s="234">
        <v>0</v>
      </c>
      <c r="H222" s="235">
        <v>0</v>
      </c>
      <c r="I222" s="133"/>
      <c r="J222" s="133"/>
      <c r="K222" s="224"/>
    </row>
    <row r="223" spans="1:11">
      <c r="A223" s="319" t="s">
        <v>495</v>
      </c>
      <c r="B223" s="320" t="s">
        <v>496</v>
      </c>
      <c r="C223" s="236">
        <v>0</v>
      </c>
      <c r="D223" s="236">
        <v>23136800</v>
      </c>
      <c r="E223" s="236">
        <v>23136800</v>
      </c>
      <c r="F223" s="236">
        <v>0</v>
      </c>
      <c r="G223" s="236">
        <v>0</v>
      </c>
      <c r="H223" s="237">
        <v>0</v>
      </c>
      <c r="I223" s="133"/>
      <c r="J223" s="133"/>
      <c r="K223" s="224"/>
    </row>
    <row r="224" spans="1:11">
      <c r="A224" s="319" t="s">
        <v>497</v>
      </c>
      <c r="B224" s="320" t="s">
        <v>498</v>
      </c>
      <c r="C224" s="236">
        <v>0</v>
      </c>
      <c r="D224" s="236">
        <v>3859800</v>
      </c>
      <c r="E224" s="236">
        <v>3859800</v>
      </c>
      <c r="F224" s="236">
        <v>0</v>
      </c>
      <c r="G224" s="236">
        <v>0</v>
      </c>
      <c r="H224" s="237">
        <v>0</v>
      </c>
      <c r="I224" s="133"/>
      <c r="J224" s="133"/>
      <c r="K224" s="224"/>
    </row>
    <row r="225" spans="1:11">
      <c r="A225" s="315" t="s">
        <v>499</v>
      </c>
      <c r="B225" s="316" t="s">
        <v>500</v>
      </c>
      <c r="C225" s="234">
        <v>0</v>
      </c>
      <c r="D225" s="234">
        <v>3626530</v>
      </c>
      <c r="E225" s="234">
        <v>3626530</v>
      </c>
      <c r="F225" s="234">
        <v>0</v>
      </c>
      <c r="G225" s="234">
        <v>0</v>
      </c>
      <c r="H225" s="235">
        <v>0</v>
      </c>
      <c r="I225" s="133"/>
      <c r="J225" s="133"/>
      <c r="K225" s="224"/>
    </row>
    <row r="226" spans="1:11">
      <c r="A226" s="319" t="s">
        <v>501</v>
      </c>
      <c r="B226" s="320" t="s">
        <v>500</v>
      </c>
      <c r="C226" s="236">
        <v>0</v>
      </c>
      <c r="D226" s="236">
        <v>3626530</v>
      </c>
      <c r="E226" s="236">
        <v>3626530</v>
      </c>
      <c r="F226" s="236">
        <v>0</v>
      </c>
      <c r="G226" s="236">
        <v>0</v>
      </c>
      <c r="H226" s="237">
        <v>0</v>
      </c>
      <c r="I226" s="133"/>
      <c r="J226" s="133"/>
      <c r="K226" s="224"/>
    </row>
    <row r="227" spans="1:11">
      <c r="A227" s="315" t="s">
        <v>502</v>
      </c>
      <c r="B227" s="316" t="s">
        <v>503</v>
      </c>
      <c r="C227" s="234">
        <v>0</v>
      </c>
      <c r="D227" s="234">
        <v>0</v>
      </c>
      <c r="E227" s="234">
        <v>0</v>
      </c>
      <c r="F227" s="234">
        <v>0</v>
      </c>
      <c r="G227" s="234">
        <v>0</v>
      </c>
      <c r="H227" s="235">
        <v>0</v>
      </c>
      <c r="I227" s="133"/>
      <c r="J227" s="133"/>
      <c r="K227" s="224"/>
    </row>
    <row r="228" spans="1:11">
      <c r="A228" s="319" t="s">
        <v>504</v>
      </c>
      <c r="B228" s="320" t="s">
        <v>503</v>
      </c>
      <c r="C228" s="236">
        <v>0</v>
      </c>
      <c r="D228" s="236">
        <v>0</v>
      </c>
      <c r="E228" s="236">
        <v>0</v>
      </c>
      <c r="F228" s="236">
        <v>0</v>
      </c>
      <c r="G228" s="236">
        <v>0</v>
      </c>
      <c r="H228" s="237">
        <v>0</v>
      </c>
      <c r="I228" s="133"/>
      <c r="J228" s="133"/>
      <c r="K228" s="224"/>
    </row>
    <row r="229" spans="1:11">
      <c r="A229" s="315" t="s">
        <v>505</v>
      </c>
      <c r="B229" s="316" t="s">
        <v>408</v>
      </c>
      <c r="C229" s="234">
        <v>0</v>
      </c>
      <c r="D229" s="234">
        <v>0</v>
      </c>
      <c r="E229" s="234">
        <v>0</v>
      </c>
      <c r="F229" s="234">
        <v>0</v>
      </c>
      <c r="G229" s="234">
        <v>0</v>
      </c>
      <c r="H229" s="235">
        <v>0</v>
      </c>
      <c r="I229" s="133"/>
      <c r="J229" s="133"/>
      <c r="K229" s="224"/>
    </row>
    <row r="230" spans="1:11">
      <c r="A230" s="319" t="s">
        <v>506</v>
      </c>
      <c r="B230" s="320" t="s">
        <v>408</v>
      </c>
      <c r="C230" s="236">
        <v>0</v>
      </c>
      <c r="D230" s="236">
        <v>0</v>
      </c>
      <c r="E230" s="236">
        <v>0</v>
      </c>
      <c r="F230" s="236">
        <v>0</v>
      </c>
      <c r="G230" s="236">
        <v>0</v>
      </c>
      <c r="H230" s="237">
        <v>0</v>
      </c>
      <c r="I230" s="133"/>
      <c r="J230" s="133"/>
      <c r="K230" s="224"/>
    </row>
    <row r="231" spans="1:11">
      <c r="A231" s="315" t="s">
        <v>507</v>
      </c>
      <c r="B231" s="316" t="s">
        <v>414</v>
      </c>
      <c r="C231" s="234">
        <v>264270</v>
      </c>
      <c r="D231" s="234">
        <v>21140421.02</v>
      </c>
      <c r="E231" s="234">
        <v>21057395.02</v>
      </c>
      <c r="F231" s="234">
        <v>181244</v>
      </c>
      <c r="G231" s="234">
        <v>181244</v>
      </c>
      <c r="H231" s="235">
        <v>0</v>
      </c>
      <c r="I231" s="133"/>
      <c r="J231" s="133"/>
      <c r="K231" s="224"/>
    </row>
    <row r="232" spans="1:11">
      <c r="A232" s="319" t="s">
        <v>508</v>
      </c>
      <c r="B232" s="320" t="s">
        <v>414</v>
      </c>
      <c r="C232" s="236">
        <v>264270</v>
      </c>
      <c r="D232" s="236">
        <v>21140421.02</v>
      </c>
      <c r="E232" s="236">
        <v>21057395.02</v>
      </c>
      <c r="F232" s="236">
        <v>181244</v>
      </c>
      <c r="G232" s="236">
        <v>181244</v>
      </c>
      <c r="H232" s="237">
        <v>0</v>
      </c>
      <c r="I232" s="133"/>
      <c r="J232" s="133"/>
      <c r="K232" s="224"/>
    </row>
    <row r="233" spans="1:11">
      <c r="A233" s="315" t="s">
        <v>509</v>
      </c>
      <c r="B233" s="316" t="s">
        <v>510</v>
      </c>
      <c r="C233" s="234">
        <v>0.37</v>
      </c>
      <c r="D233" s="234">
        <v>0.37</v>
      </c>
      <c r="E233" s="234">
        <v>0</v>
      </c>
      <c r="F233" s="234">
        <v>0</v>
      </c>
      <c r="G233" s="234">
        <v>0</v>
      </c>
      <c r="H233" s="235">
        <v>0</v>
      </c>
      <c r="I233" s="133"/>
      <c r="J233" s="133"/>
      <c r="K233" s="224"/>
    </row>
    <row r="234" spans="1:11">
      <c r="A234" s="319" t="s">
        <v>511</v>
      </c>
      <c r="B234" s="320" t="s">
        <v>510</v>
      </c>
      <c r="C234" s="236">
        <v>0.37</v>
      </c>
      <c r="D234" s="236">
        <v>0.37</v>
      </c>
      <c r="E234" s="236">
        <v>0</v>
      </c>
      <c r="F234" s="236">
        <v>0</v>
      </c>
      <c r="G234" s="236">
        <v>0</v>
      </c>
      <c r="H234" s="237">
        <v>0</v>
      </c>
      <c r="I234" s="133"/>
      <c r="J234" s="133"/>
      <c r="K234" s="224"/>
    </row>
    <row r="235" spans="1:11">
      <c r="A235" s="315" t="s">
        <v>512</v>
      </c>
      <c r="B235" s="316" t="s">
        <v>513</v>
      </c>
      <c r="C235" s="234">
        <v>0</v>
      </c>
      <c r="D235" s="234">
        <v>9234928.5099999998</v>
      </c>
      <c r="E235" s="234">
        <v>9234928.5099999998</v>
      </c>
      <c r="F235" s="234">
        <v>0</v>
      </c>
      <c r="G235" s="234">
        <v>0</v>
      </c>
      <c r="H235" s="235">
        <v>0</v>
      </c>
      <c r="I235" s="133"/>
      <c r="J235" s="133"/>
      <c r="K235" s="224"/>
    </row>
    <row r="236" spans="1:11">
      <c r="A236" s="319" t="s">
        <v>514</v>
      </c>
      <c r="B236" s="320" t="s">
        <v>513</v>
      </c>
      <c r="C236" s="236">
        <v>0</v>
      </c>
      <c r="D236" s="236">
        <v>9234928.5099999998</v>
      </c>
      <c r="E236" s="236">
        <v>9234928.5099999998</v>
      </c>
      <c r="F236" s="236">
        <v>0</v>
      </c>
      <c r="G236" s="236">
        <v>0</v>
      </c>
      <c r="H236" s="237">
        <v>0</v>
      </c>
      <c r="I236" s="133"/>
      <c r="J236" s="133"/>
      <c r="K236" s="224"/>
    </row>
    <row r="237" spans="1:11">
      <c r="A237" s="315" t="s">
        <v>515</v>
      </c>
      <c r="B237" s="316" t="s">
        <v>516</v>
      </c>
      <c r="C237" s="234">
        <v>0</v>
      </c>
      <c r="D237" s="234">
        <v>0</v>
      </c>
      <c r="E237" s="234">
        <v>0</v>
      </c>
      <c r="F237" s="234">
        <v>0</v>
      </c>
      <c r="G237" s="234">
        <v>0</v>
      </c>
      <c r="H237" s="235">
        <v>0</v>
      </c>
      <c r="I237" s="133"/>
      <c r="J237" s="133"/>
      <c r="K237" s="224"/>
    </row>
    <row r="238" spans="1:11">
      <c r="A238" s="319" t="s">
        <v>517</v>
      </c>
      <c r="B238" s="320" t="s">
        <v>516</v>
      </c>
      <c r="C238" s="236">
        <v>0</v>
      </c>
      <c r="D238" s="236">
        <v>0</v>
      </c>
      <c r="E238" s="236">
        <v>0</v>
      </c>
      <c r="F238" s="236">
        <v>0</v>
      </c>
      <c r="G238" s="236">
        <v>0</v>
      </c>
      <c r="H238" s="237">
        <v>0</v>
      </c>
      <c r="I238" s="133"/>
      <c r="J238" s="133"/>
      <c r="K238" s="224"/>
    </row>
    <row r="239" spans="1:11">
      <c r="A239" s="137" t="s">
        <v>42</v>
      </c>
      <c r="B239" s="138" t="s">
        <v>43</v>
      </c>
      <c r="C239" s="230">
        <v>1485840488.6400001</v>
      </c>
      <c r="D239" s="230">
        <v>929225073</v>
      </c>
      <c r="E239" s="230">
        <v>949522698.03999996</v>
      </c>
      <c r="F239" s="230">
        <v>1506138113.6800001</v>
      </c>
      <c r="G239" s="230">
        <v>1506138113.6800001</v>
      </c>
      <c r="H239" s="231">
        <v>0</v>
      </c>
      <c r="I239" s="133"/>
      <c r="J239" s="133"/>
      <c r="K239" s="224"/>
    </row>
    <row r="240" spans="1:11">
      <c r="A240" s="204" t="s">
        <v>45</v>
      </c>
      <c r="B240" s="199" t="s">
        <v>46</v>
      </c>
      <c r="C240" s="232">
        <v>1485840488.6400001</v>
      </c>
      <c r="D240" s="232">
        <v>929225073</v>
      </c>
      <c r="E240" s="232">
        <v>949522698.03999996</v>
      </c>
      <c r="F240" s="232">
        <v>1506138113.6800001</v>
      </c>
      <c r="G240" s="232">
        <v>1506138113.6800001</v>
      </c>
      <c r="H240" s="233">
        <v>0</v>
      </c>
      <c r="I240" s="133"/>
      <c r="J240" s="133"/>
      <c r="K240" s="224"/>
    </row>
    <row r="241" spans="1:11">
      <c r="A241" s="315" t="s">
        <v>518</v>
      </c>
      <c r="B241" s="316" t="s">
        <v>519</v>
      </c>
      <c r="C241" s="234">
        <v>0</v>
      </c>
      <c r="D241" s="234">
        <v>462330636.93000001</v>
      </c>
      <c r="E241" s="234">
        <v>462330636.93000001</v>
      </c>
      <c r="F241" s="234">
        <v>0</v>
      </c>
      <c r="G241" s="234">
        <v>0</v>
      </c>
      <c r="H241" s="235">
        <v>0</v>
      </c>
      <c r="I241" s="133"/>
      <c r="J241" s="133"/>
      <c r="K241" s="224"/>
    </row>
    <row r="242" spans="1:11">
      <c r="A242" s="319" t="s">
        <v>520</v>
      </c>
      <c r="B242" s="320" t="s">
        <v>519</v>
      </c>
      <c r="C242" s="236">
        <v>0</v>
      </c>
      <c r="D242" s="236">
        <v>462330636.93000001</v>
      </c>
      <c r="E242" s="236">
        <v>462330636.93000001</v>
      </c>
      <c r="F242" s="236">
        <v>0</v>
      </c>
      <c r="G242" s="236">
        <v>0</v>
      </c>
      <c r="H242" s="237">
        <v>0</v>
      </c>
      <c r="I242" s="133"/>
      <c r="J242" s="133"/>
      <c r="K242" s="224"/>
    </row>
    <row r="243" spans="1:11">
      <c r="A243" s="315" t="s">
        <v>521</v>
      </c>
      <c r="B243" s="316" t="s">
        <v>522</v>
      </c>
      <c r="C243" s="234">
        <v>75930254.090000004</v>
      </c>
      <c r="D243" s="234">
        <v>55271653</v>
      </c>
      <c r="E243" s="234">
        <v>59430368.049999997</v>
      </c>
      <c r="F243" s="234">
        <v>80088969.140000001</v>
      </c>
      <c r="G243" s="234">
        <v>80088969.140000001</v>
      </c>
      <c r="H243" s="235">
        <v>0</v>
      </c>
      <c r="I243" s="133"/>
      <c r="J243" s="133"/>
      <c r="K243" s="224"/>
    </row>
    <row r="244" spans="1:11">
      <c r="A244" s="319" t="s">
        <v>523</v>
      </c>
      <c r="B244" s="320" t="s">
        <v>522</v>
      </c>
      <c r="C244" s="236">
        <v>75930254.090000004</v>
      </c>
      <c r="D244" s="236">
        <v>55271653</v>
      </c>
      <c r="E244" s="236">
        <v>59430368.049999997</v>
      </c>
      <c r="F244" s="236">
        <v>80088969.140000001</v>
      </c>
      <c r="G244" s="236">
        <v>80088969.140000001</v>
      </c>
      <c r="H244" s="237">
        <v>0</v>
      </c>
      <c r="I244" s="133"/>
      <c r="J244" s="133"/>
      <c r="K244" s="224"/>
    </row>
    <row r="245" spans="1:11">
      <c r="A245" s="315" t="s">
        <v>524</v>
      </c>
      <c r="B245" s="316" t="s">
        <v>525</v>
      </c>
      <c r="C245" s="234">
        <v>458643231.94999999</v>
      </c>
      <c r="D245" s="234">
        <v>54231099</v>
      </c>
      <c r="E245" s="234">
        <v>23718801.609999999</v>
      </c>
      <c r="F245" s="234">
        <v>428130934.56</v>
      </c>
      <c r="G245" s="234">
        <v>428130934.56</v>
      </c>
      <c r="H245" s="235">
        <v>0</v>
      </c>
      <c r="I245" s="133"/>
      <c r="J245" s="133"/>
      <c r="K245" s="224"/>
    </row>
    <row r="246" spans="1:11">
      <c r="A246" s="319" t="s">
        <v>526</v>
      </c>
      <c r="B246" s="320" t="s">
        <v>525</v>
      </c>
      <c r="C246" s="236">
        <v>458643231.94999999</v>
      </c>
      <c r="D246" s="236">
        <v>54231099</v>
      </c>
      <c r="E246" s="236">
        <v>23718801.609999999</v>
      </c>
      <c r="F246" s="236">
        <v>428130934.56</v>
      </c>
      <c r="G246" s="236">
        <v>428130934.56</v>
      </c>
      <c r="H246" s="237">
        <v>0</v>
      </c>
      <c r="I246" s="133"/>
      <c r="J246" s="133"/>
      <c r="K246" s="224"/>
    </row>
    <row r="247" spans="1:11">
      <c r="A247" s="315" t="s">
        <v>527</v>
      </c>
      <c r="B247" s="316" t="s">
        <v>528</v>
      </c>
      <c r="C247" s="234">
        <v>391887424.19</v>
      </c>
      <c r="D247" s="234">
        <v>34891573</v>
      </c>
      <c r="E247" s="234">
        <v>10411987.59</v>
      </c>
      <c r="F247" s="234">
        <v>367407838.77999997</v>
      </c>
      <c r="G247" s="234">
        <v>367407838.77999997</v>
      </c>
      <c r="H247" s="235">
        <v>0</v>
      </c>
      <c r="I247" s="133"/>
      <c r="J247" s="133"/>
      <c r="K247" s="224"/>
    </row>
    <row r="248" spans="1:11">
      <c r="A248" s="319" t="s">
        <v>529</v>
      </c>
      <c r="B248" s="320" t="s">
        <v>528</v>
      </c>
      <c r="C248" s="236">
        <v>391887424.19</v>
      </c>
      <c r="D248" s="236">
        <v>34891573</v>
      </c>
      <c r="E248" s="236">
        <v>10411987.59</v>
      </c>
      <c r="F248" s="236">
        <v>367407838.77999997</v>
      </c>
      <c r="G248" s="236">
        <v>367407838.77999997</v>
      </c>
      <c r="H248" s="237">
        <v>0</v>
      </c>
      <c r="I248" s="133"/>
      <c r="J248" s="133"/>
      <c r="K248" s="224"/>
    </row>
    <row r="249" spans="1:11">
      <c r="A249" s="315" t="s">
        <v>530</v>
      </c>
      <c r="B249" s="316" t="s">
        <v>531</v>
      </c>
      <c r="C249" s="234">
        <v>216859024.83000001</v>
      </c>
      <c r="D249" s="234">
        <v>342236</v>
      </c>
      <c r="E249" s="234">
        <v>24339808.829999998</v>
      </c>
      <c r="F249" s="234">
        <v>240856597.66</v>
      </c>
      <c r="G249" s="234">
        <v>240856597.66</v>
      </c>
      <c r="H249" s="235">
        <v>0</v>
      </c>
      <c r="I249" s="133"/>
      <c r="J249" s="133"/>
      <c r="K249" s="224"/>
    </row>
    <row r="250" spans="1:11">
      <c r="A250" s="319" t="s">
        <v>532</v>
      </c>
      <c r="B250" s="320" t="s">
        <v>531</v>
      </c>
      <c r="C250" s="236">
        <v>216859024.83000001</v>
      </c>
      <c r="D250" s="236">
        <v>342236</v>
      </c>
      <c r="E250" s="236">
        <v>24339808.829999998</v>
      </c>
      <c r="F250" s="236">
        <v>240856597.66</v>
      </c>
      <c r="G250" s="236">
        <v>240856597.66</v>
      </c>
      <c r="H250" s="237">
        <v>0</v>
      </c>
      <c r="I250" s="133"/>
      <c r="J250" s="133"/>
      <c r="K250" s="224"/>
    </row>
    <row r="251" spans="1:11">
      <c r="A251" s="315" t="s">
        <v>533</v>
      </c>
      <c r="B251" s="316" t="s">
        <v>534</v>
      </c>
      <c r="C251" s="234">
        <v>203736265.65000001</v>
      </c>
      <c r="D251" s="234">
        <v>155560</v>
      </c>
      <c r="E251" s="234">
        <v>52163249.039999999</v>
      </c>
      <c r="F251" s="234">
        <v>255743954.69</v>
      </c>
      <c r="G251" s="234">
        <v>255743954.69</v>
      </c>
      <c r="H251" s="235">
        <v>0</v>
      </c>
      <c r="I251" s="133"/>
      <c r="J251" s="133"/>
      <c r="K251" s="224"/>
    </row>
    <row r="252" spans="1:11">
      <c r="A252" s="319" t="s">
        <v>535</v>
      </c>
      <c r="B252" s="320" t="s">
        <v>534</v>
      </c>
      <c r="C252" s="236">
        <v>203736265.65000001</v>
      </c>
      <c r="D252" s="236">
        <v>155560</v>
      </c>
      <c r="E252" s="236">
        <v>52163249.039999999</v>
      </c>
      <c r="F252" s="236">
        <v>255743954.69</v>
      </c>
      <c r="G252" s="236">
        <v>255743954.69</v>
      </c>
      <c r="H252" s="237">
        <v>0</v>
      </c>
      <c r="I252" s="133"/>
      <c r="J252" s="133"/>
      <c r="K252" s="224"/>
    </row>
    <row r="253" spans="1:11">
      <c r="A253" s="315" t="s">
        <v>536</v>
      </c>
      <c r="B253" s="316" t="s">
        <v>353</v>
      </c>
      <c r="C253" s="234">
        <v>0</v>
      </c>
      <c r="D253" s="234">
        <v>15075825.029999999</v>
      </c>
      <c r="E253" s="234">
        <v>15075825.029999999</v>
      </c>
      <c r="F253" s="234">
        <v>0</v>
      </c>
      <c r="G253" s="234">
        <v>0</v>
      </c>
      <c r="H253" s="235">
        <v>0</v>
      </c>
      <c r="I253" s="133"/>
      <c r="J253" s="133"/>
      <c r="K253" s="224"/>
    </row>
    <row r="254" spans="1:11">
      <c r="A254" s="319" t="s">
        <v>537</v>
      </c>
      <c r="B254" s="320" t="s">
        <v>353</v>
      </c>
      <c r="C254" s="236">
        <v>0</v>
      </c>
      <c r="D254" s="236">
        <v>15075825.029999999</v>
      </c>
      <c r="E254" s="236">
        <v>15075825.029999999</v>
      </c>
      <c r="F254" s="236">
        <v>0</v>
      </c>
      <c r="G254" s="236">
        <v>0</v>
      </c>
      <c r="H254" s="237">
        <v>0</v>
      </c>
      <c r="I254" s="133"/>
      <c r="J254" s="133"/>
      <c r="K254" s="224"/>
    </row>
    <row r="255" spans="1:11">
      <c r="A255" s="315" t="s">
        <v>538</v>
      </c>
      <c r="B255" s="316" t="s">
        <v>539</v>
      </c>
      <c r="C255" s="234">
        <v>138784287.93000001</v>
      </c>
      <c r="D255" s="234">
        <v>25718106</v>
      </c>
      <c r="E255" s="234">
        <v>20843636.920000002</v>
      </c>
      <c r="F255" s="234">
        <v>133909818.84999999</v>
      </c>
      <c r="G255" s="234">
        <v>133909818.84999999</v>
      </c>
      <c r="H255" s="235">
        <v>0</v>
      </c>
      <c r="I255" s="133"/>
      <c r="J255" s="133"/>
      <c r="K255" s="224"/>
    </row>
    <row r="256" spans="1:11">
      <c r="A256" s="319" t="s">
        <v>540</v>
      </c>
      <c r="B256" s="320" t="s">
        <v>539</v>
      </c>
      <c r="C256" s="236">
        <v>98680338.109999999</v>
      </c>
      <c r="D256" s="236">
        <v>21411562</v>
      </c>
      <c r="E256" s="236">
        <v>19790466.34</v>
      </c>
      <c r="F256" s="236">
        <v>97059242.450000003</v>
      </c>
      <c r="G256" s="236">
        <v>97059242.450000003</v>
      </c>
      <c r="H256" s="237">
        <v>0</v>
      </c>
      <c r="I256" s="133"/>
      <c r="J256" s="133"/>
      <c r="K256" s="224"/>
    </row>
    <row r="257" spans="1:11">
      <c r="A257" s="319" t="s">
        <v>541</v>
      </c>
      <c r="B257" s="320" t="s">
        <v>542</v>
      </c>
      <c r="C257" s="236">
        <v>40103949.82</v>
      </c>
      <c r="D257" s="236">
        <v>4306544</v>
      </c>
      <c r="E257" s="236">
        <v>1053170.58</v>
      </c>
      <c r="F257" s="236">
        <v>36850576.399999999</v>
      </c>
      <c r="G257" s="236">
        <v>36850576.399999999</v>
      </c>
      <c r="H257" s="237">
        <v>0</v>
      </c>
      <c r="I257" s="133"/>
      <c r="J257" s="133"/>
      <c r="K257" s="224"/>
    </row>
    <row r="258" spans="1:11">
      <c r="A258" s="315" t="s">
        <v>543</v>
      </c>
      <c r="B258" s="316" t="s">
        <v>544</v>
      </c>
      <c r="C258" s="234">
        <v>0</v>
      </c>
      <c r="D258" s="234">
        <v>104591384.04000001</v>
      </c>
      <c r="E258" s="234">
        <v>104591384.04000001</v>
      </c>
      <c r="F258" s="234">
        <v>0</v>
      </c>
      <c r="G258" s="234">
        <v>0</v>
      </c>
      <c r="H258" s="235">
        <v>0</v>
      </c>
      <c r="I258" s="133"/>
      <c r="J258" s="133"/>
      <c r="K258" s="224"/>
    </row>
    <row r="259" spans="1:11">
      <c r="A259" s="319" t="s">
        <v>545</v>
      </c>
      <c r="B259" s="320" t="s">
        <v>544</v>
      </c>
      <c r="C259" s="236">
        <v>0</v>
      </c>
      <c r="D259" s="236">
        <v>104591384.04000001</v>
      </c>
      <c r="E259" s="236">
        <v>104591384.04000001</v>
      </c>
      <c r="F259" s="236">
        <v>0</v>
      </c>
      <c r="G259" s="236">
        <v>0</v>
      </c>
      <c r="H259" s="237">
        <v>0</v>
      </c>
      <c r="I259" s="133"/>
      <c r="J259" s="133"/>
      <c r="K259" s="224"/>
    </row>
    <row r="260" spans="1:11">
      <c r="A260" s="315" t="s">
        <v>546</v>
      </c>
      <c r="B260" s="316" t="s">
        <v>547</v>
      </c>
      <c r="C260" s="234">
        <v>0</v>
      </c>
      <c r="D260" s="234">
        <v>3777900</v>
      </c>
      <c r="E260" s="234">
        <v>3777900</v>
      </c>
      <c r="F260" s="234">
        <v>0</v>
      </c>
      <c r="G260" s="234">
        <v>0</v>
      </c>
      <c r="H260" s="235">
        <v>0</v>
      </c>
      <c r="I260" s="133"/>
      <c r="J260" s="133"/>
      <c r="K260" s="224"/>
    </row>
    <row r="261" spans="1:11">
      <c r="A261" s="319" t="s">
        <v>548</v>
      </c>
      <c r="B261" s="320" t="s">
        <v>547</v>
      </c>
      <c r="C261" s="236">
        <v>0</v>
      </c>
      <c r="D261" s="236">
        <v>3777900</v>
      </c>
      <c r="E261" s="236">
        <v>3777900</v>
      </c>
      <c r="F261" s="236">
        <v>0</v>
      </c>
      <c r="G261" s="236">
        <v>0</v>
      </c>
      <c r="H261" s="237">
        <v>0</v>
      </c>
      <c r="I261" s="133"/>
      <c r="J261" s="133"/>
      <c r="K261" s="224"/>
    </row>
    <row r="262" spans="1:11">
      <c r="A262" s="315" t="s">
        <v>549</v>
      </c>
      <c r="B262" s="316" t="s">
        <v>550</v>
      </c>
      <c r="C262" s="234">
        <v>0</v>
      </c>
      <c r="D262" s="234">
        <v>0</v>
      </c>
      <c r="E262" s="234">
        <v>0</v>
      </c>
      <c r="F262" s="234">
        <v>0</v>
      </c>
      <c r="G262" s="234">
        <v>0</v>
      </c>
      <c r="H262" s="235">
        <v>0</v>
      </c>
      <c r="I262" s="133"/>
      <c r="J262" s="133"/>
      <c r="K262" s="224"/>
    </row>
    <row r="263" spans="1:11">
      <c r="A263" s="319" t="s">
        <v>551</v>
      </c>
      <c r="B263" s="320" t="s">
        <v>550</v>
      </c>
      <c r="C263" s="236">
        <v>0</v>
      </c>
      <c r="D263" s="236">
        <v>0</v>
      </c>
      <c r="E263" s="236">
        <v>0</v>
      </c>
      <c r="F263" s="236">
        <v>0</v>
      </c>
      <c r="G263" s="236">
        <v>0</v>
      </c>
      <c r="H263" s="237">
        <v>0</v>
      </c>
      <c r="I263" s="133"/>
      <c r="J263" s="133"/>
      <c r="K263" s="224"/>
    </row>
    <row r="264" spans="1:11">
      <c r="A264" s="315" t="s">
        <v>552</v>
      </c>
      <c r="B264" s="316" t="s">
        <v>553</v>
      </c>
      <c r="C264" s="234">
        <v>0</v>
      </c>
      <c r="D264" s="234">
        <v>82987800</v>
      </c>
      <c r="E264" s="234">
        <v>82987800</v>
      </c>
      <c r="F264" s="234">
        <v>0</v>
      </c>
      <c r="G264" s="234">
        <v>0</v>
      </c>
      <c r="H264" s="235">
        <v>0</v>
      </c>
      <c r="I264" s="133"/>
      <c r="J264" s="133"/>
      <c r="K264" s="224"/>
    </row>
    <row r="265" spans="1:11">
      <c r="A265" s="319" t="s">
        <v>554</v>
      </c>
      <c r="B265" s="320" t="s">
        <v>553</v>
      </c>
      <c r="C265" s="236">
        <v>0</v>
      </c>
      <c r="D265" s="236">
        <v>82987800</v>
      </c>
      <c r="E265" s="236">
        <v>82987800</v>
      </c>
      <c r="F265" s="236">
        <v>0</v>
      </c>
      <c r="G265" s="236">
        <v>0</v>
      </c>
      <c r="H265" s="237">
        <v>0</v>
      </c>
      <c r="I265" s="133"/>
      <c r="J265" s="133"/>
      <c r="K265" s="224"/>
    </row>
    <row r="266" spans="1:11">
      <c r="A266" s="315" t="s">
        <v>555</v>
      </c>
      <c r="B266" s="316" t="s">
        <v>556</v>
      </c>
      <c r="C266" s="234">
        <v>0</v>
      </c>
      <c r="D266" s="234">
        <v>58999200</v>
      </c>
      <c r="E266" s="234">
        <v>58999200</v>
      </c>
      <c r="F266" s="234">
        <v>0</v>
      </c>
      <c r="G266" s="234">
        <v>0</v>
      </c>
      <c r="H266" s="235">
        <v>0</v>
      </c>
      <c r="I266" s="133"/>
      <c r="J266" s="133"/>
      <c r="K266" s="224"/>
    </row>
    <row r="267" spans="1:11">
      <c r="A267" s="319" t="s">
        <v>557</v>
      </c>
      <c r="B267" s="320" t="s">
        <v>556</v>
      </c>
      <c r="C267" s="236">
        <v>0</v>
      </c>
      <c r="D267" s="236">
        <v>58999200</v>
      </c>
      <c r="E267" s="236">
        <v>58999200</v>
      </c>
      <c r="F267" s="236">
        <v>0</v>
      </c>
      <c r="G267" s="236">
        <v>0</v>
      </c>
      <c r="H267" s="237">
        <v>0</v>
      </c>
      <c r="I267" s="133"/>
      <c r="J267" s="133"/>
      <c r="K267" s="224"/>
    </row>
    <row r="268" spans="1:11">
      <c r="A268" s="315" t="s">
        <v>558</v>
      </c>
      <c r="B268" s="316" t="s">
        <v>559</v>
      </c>
      <c r="C268" s="234">
        <v>0</v>
      </c>
      <c r="D268" s="234">
        <v>30852100</v>
      </c>
      <c r="E268" s="234">
        <v>30852100</v>
      </c>
      <c r="F268" s="234">
        <v>0</v>
      </c>
      <c r="G268" s="234">
        <v>0</v>
      </c>
      <c r="H268" s="235">
        <v>0</v>
      </c>
      <c r="I268" s="133"/>
      <c r="J268" s="133"/>
      <c r="K268" s="224"/>
    </row>
    <row r="269" spans="1:11">
      <c r="A269" s="319" t="s">
        <v>560</v>
      </c>
      <c r="B269" s="320" t="s">
        <v>559</v>
      </c>
      <c r="C269" s="236">
        <v>0</v>
      </c>
      <c r="D269" s="236">
        <v>30852100</v>
      </c>
      <c r="E269" s="236">
        <v>30852100</v>
      </c>
      <c r="F269" s="236">
        <v>0</v>
      </c>
      <c r="G269" s="236">
        <v>0</v>
      </c>
      <c r="H269" s="237">
        <v>0</v>
      </c>
      <c r="I269" s="133"/>
      <c r="J269" s="133"/>
      <c r="K269" s="224"/>
    </row>
    <row r="270" spans="1:11">
      <c r="A270" s="315" t="s">
        <v>561</v>
      </c>
      <c r="B270" s="316" t="s">
        <v>562</v>
      </c>
      <c r="C270" s="234">
        <v>0</v>
      </c>
      <c r="D270" s="234">
        <v>0</v>
      </c>
      <c r="E270" s="234">
        <v>0</v>
      </c>
      <c r="F270" s="234">
        <v>0</v>
      </c>
      <c r="G270" s="234">
        <v>0</v>
      </c>
      <c r="H270" s="235">
        <v>0</v>
      </c>
      <c r="I270" s="133"/>
      <c r="J270" s="133"/>
      <c r="K270" s="224"/>
    </row>
    <row r="271" spans="1:11">
      <c r="A271" s="319" t="s">
        <v>563</v>
      </c>
      <c r="B271" s="320" t="s">
        <v>562</v>
      </c>
      <c r="C271" s="236">
        <v>0</v>
      </c>
      <c r="D271" s="236">
        <v>0</v>
      </c>
      <c r="E271" s="236">
        <v>0</v>
      </c>
      <c r="F271" s="236">
        <v>0</v>
      </c>
      <c r="G271" s="236">
        <v>0</v>
      </c>
      <c r="H271" s="237">
        <v>0</v>
      </c>
      <c r="I271" s="133"/>
      <c r="J271" s="133"/>
      <c r="K271" s="224"/>
    </row>
    <row r="272" spans="1:11">
      <c r="A272" s="137" t="s">
        <v>63</v>
      </c>
      <c r="B272" s="138" t="s">
        <v>69</v>
      </c>
      <c r="C272" s="230">
        <v>8228582383</v>
      </c>
      <c r="D272" s="230">
        <v>65437</v>
      </c>
      <c r="E272" s="230">
        <v>318642732</v>
      </c>
      <c r="F272" s="230">
        <v>8547159678</v>
      </c>
      <c r="G272" s="230">
        <v>0</v>
      </c>
      <c r="H272" s="231">
        <v>8547159678</v>
      </c>
      <c r="I272" s="133"/>
      <c r="J272" s="133"/>
      <c r="K272" s="224"/>
    </row>
    <row r="273" spans="1:11">
      <c r="A273" s="204" t="s">
        <v>70</v>
      </c>
      <c r="B273" s="199" t="s">
        <v>71</v>
      </c>
      <c r="C273" s="232">
        <v>8228582383</v>
      </c>
      <c r="D273" s="232">
        <v>65437</v>
      </c>
      <c r="E273" s="232">
        <v>318642732</v>
      </c>
      <c r="F273" s="232">
        <v>8547159678</v>
      </c>
      <c r="G273" s="232">
        <v>0</v>
      </c>
      <c r="H273" s="233">
        <v>8547159678</v>
      </c>
      <c r="I273" s="133"/>
      <c r="J273" s="133"/>
      <c r="K273" s="224"/>
    </row>
    <row r="274" spans="1:11">
      <c r="A274" s="315" t="s">
        <v>564</v>
      </c>
      <c r="B274" s="316" t="s">
        <v>565</v>
      </c>
      <c r="C274" s="234">
        <v>8228582383</v>
      </c>
      <c r="D274" s="234">
        <v>65437</v>
      </c>
      <c r="E274" s="234">
        <v>318642732</v>
      </c>
      <c r="F274" s="234">
        <v>8547159678</v>
      </c>
      <c r="G274" s="234">
        <v>0</v>
      </c>
      <c r="H274" s="235">
        <v>8547159678</v>
      </c>
      <c r="I274" s="133"/>
      <c r="J274" s="133"/>
      <c r="K274" s="224"/>
    </row>
    <row r="275" spans="1:11">
      <c r="A275" s="319" t="s">
        <v>566</v>
      </c>
      <c r="B275" s="320" t="s">
        <v>565</v>
      </c>
      <c r="C275" s="236">
        <v>8228582383</v>
      </c>
      <c r="D275" s="236">
        <v>65437</v>
      </c>
      <c r="E275" s="236">
        <v>318642732</v>
      </c>
      <c r="F275" s="236">
        <v>8547159678</v>
      </c>
      <c r="G275" s="236">
        <v>0</v>
      </c>
      <c r="H275" s="237">
        <v>8547159678</v>
      </c>
      <c r="I275" s="133"/>
      <c r="J275" s="133"/>
      <c r="K275" s="224"/>
    </row>
    <row r="276" spans="1:11">
      <c r="A276" s="137" t="s">
        <v>49</v>
      </c>
      <c r="B276" s="138" t="s">
        <v>50</v>
      </c>
      <c r="C276" s="230">
        <v>9188247687.3799992</v>
      </c>
      <c r="D276" s="230">
        <v>14617760</v>
      </c>
      <c r="E276" s="230">
        <v>138953194</v>
      </c>
      <c r="F276" s="230">
        <v>9312583121.3799992</v>
      </c>
      <c r="G276" s="230">
        <v>9312583121.3799992</v>
      </c>
      <c r="H276" s="231">
        <v>0</v>
      </c>
      <c r="I276" s="133"/>
      <c r="J276" s="133"/>
      <c r="K276" s="224"/>
    </row>
    <row r="277" spans="1:11">
      <c r="A277" s="204" t="s">
        <v>53</v>
      </c>
      <c r="B277" s="199" t="s">
        <v>54</v>
      </c>
      <c r="C277" s="232">
        <v>9188247687.3799992</v>
      </c>
      <c r="D277" s="232">
        <v>14617760</v>
      </c>
      <c r="E277" s="232">
        <v>138953194</v>
      </c>
      <c r="F277" s="232">
        <v>9312583121.3799992</v>
      </c>
      <c r="G277" s="232">
        <v>9312583121.3799992</v>
      </c>
      <c r="H277" s="233">
        <v>0</v>
      </c>
      <c r="I277" s="133"/>
      <c r="J277" s="133"/>
      <c r="K277" s="224"/>
    </row>
    <row r="278" spans="1:11">
      <c r="A278" s="315" t="s">
        <v>567</v>
      </c>
      <c r="B278" s="316" t="s">
        <v>232</v>
      </c>
      <c r="C278" s="234">
        <v>9188247687.3799992</v>
      </c>
      <c r="D278" s="234">
        <v>14617760</v>
      </c>
      <c r="E278" s="234">
        <v>138953194</v>
      </c>
      <c r="F278" s="234">
        <v>9312583121.3799992</v>
      </c>
      <c r="G278" s="234">
        <v>9312583121.3799992</v>
      </c>
      <c r="H278" s="235">
        <v>0</v>
      </c>
      <c r="I278" s="133"/>
      <c r="J278" s="133"/>
    </row>
    <row r="279" spans="1:11">
      <c r="A279" s="319" t="s">
        <v>568</v>
      </c>
      <c r="B279" s="320" t="s">
        <v>232</v>
      </c>
      <c r="C279" s="236">
        <v>9188247687.3799992</v>
      </c>
      <c r="D279" s="236">
        <v>14617760</v>
      </c>
      <c r="E279" s="236">
        <v>138953194</v>
      </c>
      <c r="F279" s="236">
        <v>9312583121.3799992</v>
      </c>
      <c r="G279" s="236">
        <v>9312583121.3799992</v>
      </c>
      <c r="H279" s="237">
        <v>0</v>
      </c>
      <c r="I279" s="133"/>
      <c r="J279" s="133"/>
    </row>
    <row r="280" spans="1:11">
      <c r="A280" s="222" t="s">
        <v>569</v>
      </c>
      <c r="B280" s="223" t="s">
        <v>79</v>
      </c>
      <c r="C280" s="238">
        <v>15085817316.82</v>
      </c>
      <c r="D280" s="238">
        <v>0</v>
      </c>
      <c r="E280" s="238">
        <v>0</v>
      </c>
      <c r="F280" s="238">
        <v>15085817316.82</v>
      </c>
      <c r="G280" s="238">
        <v>0</v>
      </c>
      <c r="H280" s="239">
        <v>15085817316.82</v>
      </c>
      <c r="I280" s="133"/>
      <c r="J280" s="133"/>
    </row>
    <row r="281" spans="1:11">
      <c r="A281" s="137" t="s">
        <v>82</v>
      </c>
      <c r="B281" s="138" t="s">
        <v>83</v>
      </c>
      <c r="C281" s="230">
        <v>15085817316.82</v>
      </c>
      <c r="D281" s="230">
        <v>0</v>
      </c>
      <c r="E281" s="230">
        <v>0</v>
      </c>
      <c r="F281" s="230">
        <v>15085817316.82</v>
      </c>
      <c r="G281" s="230">
        <v>0</v>
      </c>
      <c r="H281" s="231">
        <v>15085817316.82</v>
      </c>
      <c r="I281" s="133"/>
      <c r="J281" s="133"/>
    </row>
    <row r="282" spans="1:11">
      <c r="A282" s="204" t="s">
        <v>86</v>
      </c>
      <c r="B282" s="199" t="s">
        <v>87</v>
      </c>
      <c r="C282" s="232">
        <v>12771061542.1</v>
      </c>
      <c r="D282" s="232">
        <v>0</v>
      </c>
      <c r="E282" s="232">
        <v>0</v>
      </c>
      <c r="F282" s="232">
        <v>12771061542.1</v>
      </c>
      <c r="G282" s="232">
        <v>0</v>
      </c>
      <c r="H282" s="233">
        <v>12771061542.1</v>
      </c>
      <c r="I282" s="133"/>
      <c r="J282" s="133"/>
    </row>
    <row r="283" spans="1:11">
      <c r="A283" s="315" t="s">
        <v>570</v>
      </c>
      <c r="B283" s="316" t="s">
        <v>571</v>
      </c>
      <c r="C283" s="234">
        <v>12771061542.1</v>
      </c>
      <c r="D283" s="234">
        <v>0</v>
      </c>
      <c r="E283" s="234">
        <v>0</v>
      </c>
      <c r="F283" s="234">
        <v>12771061542.1</v>
      </c>
      <c r="G283" s="234">
        <v>0</v>
      </c>
      <c r="H283" s="235">
        <v>12771061542.1</v>
      </c>
      <c r="I283" s="133"/>
      <c r="J283" s="133"/>
    </row>
    <row r="284" spans="1:11">
      <c r="A284" s="319" t="s">
        <v>572</v>
      </c>
      <c r="B284" s="320" t="s">
        <v>573</v>
      </c>
      <c r="C284" s="236">
        <v>12771061542.1</v>
      </c>
      <c r="D284" s="236">
        <v>0</v>
      </c>
      <c r="E284" s="236">
        <v>0</v>
      </c>
      <c r="F284" s="236">
        <v>12771061542.1</v>
      </c>
      <c r="G284" s="236">
        <v>0</v>
      </c>
      <c r="H284" s="237">
        <v>12771061542.1</v>
      </c>
      <c r="I284" s="133"/>
      <c r="J284" s="133"/>
    </row>
    <row r="285" spans="1:11">
      <c r="A285" s="204" t="s">
        <v>90</v>
      </c>
      <c r="B285" s="199" t="s">
        <v>574</v>
      </c>
      <c r="C285" s="232">
        <v>2314755774.7199998</v>
      </c>
      <c r="D285" s="232">
        <v>0</v>
      </c>
      <c r="E285" s="232">
        <v>0</v>
      </c>
      <c r="F285" s="232">
        <v>2314755774.7199998</v>
      </c>
      <c r="G285" s="232">
        <v>0</v>
      </c>
      <c r="H285" s="233">
        <v>2314755774.7199998</v>
      </c>
      <c r="I285" s="133"/>
      <c r="J285" s="133"/>
    </row>
    <row r="286" spans="1:11">
      <c r="A286" s="315" t="s">
        <v>575</v>
      </c>
      <c r="B286" s="316" t="s">
        <v>576</v>
      </c>
      <c r="C286" s="234">
        <v>5551746693.0200005</v>
      </c>
      <c r="D286" s="234">
        <v>0</v>
      </c>
      <c r="E286" s="234">
        <v>0</v>
      </c>
      <c r="F286" s="234">
        <v>5551746693.0200005</v>
      </c>
      <c r="G286" s="234">
        <v>0</v>
      </c>
      <c r="H286" s="235">
        <v>5551746693.0200005</v>
      </c>
      <c r="I286" s="133"/>
      <c r="J286" s="133"/>
    </row>
    <row r="287" spans="1:11">
      <c r="A287" s="319" t="s">
        <v>577</v>
      </c>
      <c r="B287" s="320" t="s">
        <v>576</v>
      </c>
      <c r="C287" s="236">
        <v>5385745053.9300003</v>
      </c>
      <c r="D287" s="236">
        <v>0</v>
      </c>
      <c r="E287" s="236">
        <v>0</v>
      </c>
      <c r="F287" s="236">
        <v>5385745053.9300003</v>
      </c>
      <c r="G287" s="236">
        <v>0</v>
      </c>
      <c r="H287" s="237">
        <v>5385745053.9300003</v>
      </c>
      <c r="I287" s="133"/>
      <c r="J287" s="133"/>
    </row>
    <row r="288" spans="1:11" ht="25.5">
      <c r="A288" s="319" t="s">
        <v>578</v>
      </c>
      <c r="B288" s="320" t="s">
        <v>579</v>
      </c>
      <c r="C288" s="236">
        <v>166001639.09</v>
      </c>
      <c r="D288" s="236">
        <v>0</v>
      </c>
      <c r="E288" s="236">
        <v>0</v>
      </c>
      <c r="F288" s="236">
        <v>166001639.09</v>
      </c>
      <c r="G288" s="236">
        <v>0</v>
      </c>
      <c r="H288" s="237">
        <v>166001639.09</v>
      </c>
      <c r="I288" s="133"/>
      <c r="J288" s="133"/>
    </row>
    <row r="289" spans="1:10">
      <c r="A289" s="315" t="s">
        <v>580</v>
      </c>
      <c r="B289" s="316" t="s">
        <v>581</v>
      </c>
      <c r="C289" s="234">
        <v>-3236990918.3000002</v>
      </c>
      <c r="D289" s="234">
        <v>0</v>
      </c>
      <c r="E289" s="234">
        <v>0</v>
      </c>
      <c r="F289" s="234">
        <v>-3236990918.3000002</v>
      </c>
      <c r="G289" s="234">
        <v>0</v>
      </c>
      <c r="H289" s="235">
        <v>-3236990918.3000002</v>
      </c>
      <c r="I289" s="133"/>
      <c r="J289" s="133"/>
    </row>
    <row r="290" spans="1:10">
      <c r="A290" s="319" t="s">
        <v>582</v>
      </c>
      <c r="B290" s="320" t="s">
        <v>581</v>
      </c>
      <c r="C290" s="236">
        <v>-3181349384.8099999</v>
      </c>
      <c r="D290" s="236">
        <v>0</v>
      </c>
      <c r="E290" s="236">
        <v>0</v>
      </c>
      <c r="F290" s="236">
        <v>-3181349384.8099999</v>
      </c>
      <c r="G290" s="236">
        <v>0</v>
      </c>
      <c r="H290" s="237">
        <v>-3181349384.8099999</v>
      </c>
      <c r="I290" s="133"/>
      <c r="J290" s="133"/>
    </row>
    <row r="291" spans="1:10" ht="25.5">
      <c r="A291" s="319" t="s">
        <v>583</v>
      </c>
      <c r="B291" s="320" t="s">
        <v>579</v>
      </c>
      <c r="C291" s="236">
        <v>-55641533.490000002</v>
      </c>
      <c r="D291" s="236">
        <v>0</v>
      </c>
      <c r="E291" s="236">
        <v>0</v>
      </c>
      <c r="F291" s="236">
        <v>-55641533.490000002</v>
      </c>
      <c r="G291" s="236">
        <v>0</v>
      </c>
      <c r="H291" s="237">
        <v>-55641533.490000002</v>
      </c>
      <c r="I291" s="133"/>
      <c r="J291" s="133"/>
    </row>
    <row r="292" spans="1:10">
      <c r="A292" s="204" t="s">
        <v>97</v>
      </c>
      <c r="B292" s="199" t="s">
        <v>94</v>
      </c>
      <c r="C292" s="232">
        <v>0</v>
      </c>
      <c r="D292" s="232">
        <v>0</v>
      </c>
      <c r="E292" s="232">
        <v>0</v>
      </c>
      <c r="F292" s="232">
        <v>0</v>
      </c>
      <c r="G292" s="232">
        <v>0</v>
      </c>
      <c r="H292" s="233">
        <v>0</v>
      </c>
      <c r="I292" s="133"/>
      <c r="J292" s="133"/>
    </row>
    <row r="293" spans="1:10">
      <c r="A293" s="315" t="s">
        <v>584</v>
      </c>
      <c r="B293" s="316" t="s">
        <v>585</v>
      </c>
      <c r="C293" s="234">
        <v>0</v>
      </c>
      <c r="D293" s="234">
        <v>0</v>
      </c>
      <c r="E293" s="234">
        <v>0</v>
      </c>
      <c r="F293" s="234">
        <v>0</v>
      </c>
      <c r="G293" s="234">
        <v>0</v>
      </c>
      <c r="H293" s="235">
        <v>0</v>
      </c>
      <c r="I293" s="133"/>
      <c r="J293" s="133"/>
    </row>
    <row r="294" spans="1:10">
      <c r="A294" s="319" t="s">
        <v>586</v>
      </c>
      <c r="B294" s="320" t="s">
        <v>587</v>
      </c>
      <c r="C294" s="236">
        <v>0</v>
      </c>
      <c r="D294" s="236">
        <v>0</v>
      </c>
      <c r="E294" s="236">
        <v>0</v>
      </c>
      <c r="F294" s="236">
        <v>0</v>
      </c>
      <c r="G294" s="236">
        <v>0</v>
      </c>
      <c r="H294" s="237">
        <v>0</v>
      </c>
      <c r="I294" s="133"/>
      <c r="J294" s="133"/>
    </row>
    <row r="295" spans="1:10" ht="25.5">
      <c r="A295" s="204" t="s">
        <v>588</v>
      </c>
      <c r="B295" s="199" t="s">
        <v>98</v>
      </c>
      <c r="C295" s="232">
        <v>0</v>
      </c>
      <c r="D295" s="232">
        <v>0</v>
      </c>
      <c r="E295" s="232">
        <v>0</v>
      </c>
      <c r="F295" s="232">
        <v>0</v>
      </c>
      <c r="G295" s="232">
        <v>0</v>
      </c>
      <c r="H295" s="233">
        <v>0</v>
      </c>
      <c r="I295" s="133"/>
      <c r="J295" s="133"/>
    </row>
    <row r="296" spans="1:10">
      <c r="A296" s="315" t="s">
        <v>589</v>
      </c>
      <c r="B296" s="316" t="s">
        <v>590</v>
      </c>
      <c r="C296" s="234">
        <v>0</v>
      </c>
      <c r="D296" s="234">
        <v>0</v>
      </c>
      <c r="E296" s="234">
        <v>0</v>
      </c>
      <c r="F296" s="234">
        <v>0</v>
      </c>
      <c r="G296" s="234">
        <v>0</v>
      </c>
      <c r="H296" s="235">
        <v>0</v>
      </c>
      <c r="I296" s="133"/>
      <c r="J296" s="133"/>
    </row>
    <row r="297" spans="1:10">
      <c r="A297" s="319" t="s">
        <v>591</v>
      </c>
      <c r="B297" s="320" t="s">
        <v>592</v>
      </c>
      <c r="C297" s="236">
        <v>0</v>
      </c>
      <c r="D297" s="236">
        <v>0</v>
      </c>
      <c r="E297" s="236">
        <v>0</v>
      </c>
      <c r="F297" s="236">
        <v>0</v>
      </c>
      <c r="G297" s="236">
        <v>0</v>
      </c>
      <c r="H297" s="237">
        <v>0</v>
      </c>
      <c r="I297" s="133"/>
      <c r="J297" s="133"/>
    </row>
    <row r="298" spans="1:10">
      <c r="A298" s="319" t="s">
        <v>593</v>
      </c>
      <c r="B298" s="320" t="s">
        <v>594</v>
      </c>
      <c r="C298" s="236">
        <v>0</v>
      </c>
      <c r="D298" s="236">
        <v>0</v>
      </c>
      <c r="E298" s="236">
        <v>0</v>
      </c>
      <c r="F298" s="236">
        <v>0</v>
      </c>
      <c r="G298" s="236">
        <v>0</v>
      </c>
      <c r="H298" s="237">
        <v>0</v>
      </c>
      <c r="I298" s="133"/>
      <c r="J298" s="133"/>
    </row>
    <row r="299" spans="1:10">
      <c r="A299" s="319" t="s">
        <v>595</v>
      </c>
      <c r="B299" s="320" t="s">
        <v>596</v>
      </c>
      <c r="C299" s="236">
        <v>0</v>
      </c>
      <c r="D299" s="236">
        <v>0</v>
      </c>
      <c r="E299" s="236">
        <v>0</v>
      </c>
      <c r="F299" s="236">
        <v>0</v>
      </c>
      <c r="G299" s="236">
        <v>0</v>
      </c>
      <c r="H299" s="237">
        <v>0</v>
      </c>
      <c r="I299" s="133"/>
      <c r="J299" s="133"/>
    </row>
    <row r="300" spans="1:10">
      <c r="A300" s="315" t="s">
        <v>597</v>
      </c>
      <c r="B300" s="316" t="s">
        <v>598</v>
      </c>
      <c r="C300" s="234">
        <v>0</v>
      </c>
      <c r="D300" s="234">
        <v>0</v>
      </c>
      <c r="E300" s="234">
        <v>0</v>
      </c>
      <c r="F300" s="234">
        <v>0</v>
      </c>
      <c r="G300" s="234">
        <v>0</v>
      </c>
      <c r="H300" s="235">
        <v>0</v>
      </c>
      <c r="I300" s="133"/>
      <c r="J300" s="133"/>
    </row>
    <row r="301" spans="1:10">
      <c r="A301" s="319" t="s">
        <v>599</v>
      </c>
      <c r="B301" s="320" t="s">
        <v>600</v>
      </c>
      <c r="C301" s="236">
        <v>0</v>
      </c>
      <c r="D301" s="236">
        <v>0</v>
      </c>
      <c r="E301" s="236">
        <v>0</v>
      </c>
      <c r="F301" s="236">
        <v>0</v>
      </c>
      <c r="G301" s="236">
        <v>0</v>
      </c>
      <c r="H301" s="237">
        <v>0</v>
      </c>
      <c r="I301" s="133"/>
      <c r="J301" s="133"/>
    </row>
    <row r="302" spans="1:10">
      <c r="A302" s="319" t="s">
        <v>601</v>
      </c>
      <c r="B302" s="320" t="s">
        <v>602</v>
      </c>
      <c r="C302" s="236">
        <v>0</v>
      </c>
      <c r="D302" s="236">
        <v>0</v>
      </c>
      <c r="E302" s="236">
        <v>0</v>
      </c>
      <c r="F302" s="236">
        <v>0</v>
      </c>
      <c r="G302" s="236">
        <v>0</v>
      </c>
      <c r="H302" s="237">
        <v>0</v>
      </c>
      <c r="I302" s="133"/>
      <c r="J302" s="133"/>
    </row>
    <row r="303" spans="1:10" ht="25.5">
      <c r="A303" s="319" t="s">
        <v>603</v>
      </c>
      <c r="B303" s="320" t="s">
        <v>604</v>
      </c>
      <c r="C303" s="236">
        <v>0</v>
      </c>
      <c r="D303" s="236">
        <v>0</v>
      </c>
      <c r="E303" s="236">
        <v>0</v>
      </c>
      <c r="F303" s="236">
        <v>0</v>
      </c>
      <c r="G303" s="236">
        <v>0</v>
      </c>
      <c r="H303" s="237">
        <v>0</v>
      </c>
      <c r="I303" s="133"/>
      <c r="J303" s="133"/>
    </row>
    <row r="304" spans="1:10" ht="25.5">
      <c r="A304" s="319" t="s">
        <v>605</v>
      </c>
      <c r="B304" s="320" t="s">
        <v>606</v>
      </c>
      <c r="C304" s="236">
        <v>0</v>
      </c>
      <c r="D304" s="236">
        <v>0</v>
      </c>
      <c r="E304" s="236">
        <v>0</v>
      </c>
      <c r="F304" s="236">
        <v>0</v>
      </c>
      <c r="G304" s="236">
        <v>0</v>
      </c>
      <c r="H304" s="237">
        <v>0</v>
      </c>
      <c r="I304" s="133"/>
      <c r="J304" s="133"/>
    </row>
    <row r="305" spans="1:10">
      <c r="A305" s="315" t="s">
        <v>607</v>
      </c>
      <c r="B305" s="316" t="s">
        <v>608</v>
      </c>
      <c r="C305" s="234">
        <v>0</v>
      </c>
      <c r="D305" s="234">
        <v>0</v>
      </c>
      <c r="E305" s="234">
        <v>0</v>
      </c>
      <c r="F305" s="234">
        <v>0</v>
      </c>
      <c r="G305" s="234">
        <v>0</v>
      </c>
      <c r="H305" s="235">
        <v>0</v>
      </c>
      <c r="I305" s="133"/>
      <c r="J305" s="133"/>
    </row>
    <row r="306" spans="1:10">
      <c r="A306" s="319" t="s">
        <v>609</v>
      </c>
      <c r="B306" s="320" t="s">
        <v>610</v>
      </c>
      <c r="C306" s="236">
        <v>0</v>
      </c>
      <c r="D306" s="236">
        <v>0</v>
      </c>
      <c r="E306" s="236">
        <v>0</v>
      </c>
      <c r="F306" s="236">
        <v>0</v>
      </c>
      <c r="G306" s="236">
        <v>0</v>
      </c>
      <c r="H306" s="237">
        <v>0</v>
      </c>
      <c r="I306" s="133"/>
      <c r="J306" s="133"/>
    </row>
    <row r="307" spans="1:10">
      <c r="A307" s="319" t="s">
        <v>611</v>
      </c>
      <c r="B307" s="320" t="s">
        <v>612</v>
      </c>
      <c r="C307" s="236">
        <v>0</v>
      </c>
      <c r="D307" s="236">
        <v>0</v>
      </c>
      <c r="E307" s="236">
        <v>0</v>
      </c>
      <c r="F307" s="236">
        <v>0</v>
      </c>
      <c r="G307" s="236">
        <v>0</v>
      </c>
      <c r="H307" s="237">
        <v>0</v>
      </c>
      <c r="I307" s="133"/>
      <c r="J307" s="133"/>
    </row>
    <row r="308" spans="1:10">
      <c r="A308" s="315" t="s">
        <v>613</v>
      </c>
      <c r="B308" s="316" t="s">
        <v>614</v>
      </c>
      <c r="C308" s="234">
        <v>0</v>
      </c>
      <c r="D308" s="234">
        <v>0</v>
      </c>
      <c r="E308" s="234">
        <v>0</v>
      </c>
      <c r="F308" s="234">
        <v>0</v>
      </c>
      <c r="G308" s="234">
        <v>0</v>
      </c>
      <c r="H308" s="235">
        <v>0</v>
      </c>
      <c r="I308" s="133"/>
      <c r="J308" s="133"/>
    </row>
    <row r="309" spans="1:10">
      <c r="A309" s="319" t="s">
        <v>615</v>
      </c>
      <c r="B309" s="320" t="s">
        <v>616</v>
      </c>
      <c r="C309" s="236">
        <v>0</v>
      </c>
      <c r="D309" s="236">
        <v>0</v>
      </c>
      <c r="E309" s="236">
        <v>0</v>
      </c>
      <c r="F309" s="236">
        <v>0</v>
      </c>
      <c r="G309" s="236">
        <v>0</v>
      </c>
      <c r="H309" s="237">
        <v>0</v>
      </c>
      <c r="I309" s="133"/>
      <c r="J309" s="133"/>
    </row>
    <row r="310" spans="1:10">
      <c r="A310" s="315" t="s">
        <v>617</v>
      </c>
      <c r="B310" s="316" t="s">
        <v>618</v>
      </c>
      <c r="C310" s="234">
        <v>0</v>
      </c>
      <c r="D310" s="234">
        <v>0</v>
      </c>
      <c r="E310" s="234">
        <v>0</v>
      </c>
      <c r="F310" s="234">
        <v>0</v>
      </c>
      <c r="G310" s="234">
        <v>0</v>
      </c>
      <c r="H310" s="235">
        <v>0</v>
      </c>
      <c r="I310" s="133"/>
      <c r="J310" s="133"/>
    </row>
    <row r="311" spans="1:10">
      <c r="A311" s="319" t="s">
        <v>619</v>
      </c>
      <c r="B311" s="320" t="s">
        <v>620</v>
      </c>
      <c r="C311" s="236">
        <v>0</v>
      </c>
      <c r="D311" s="236">
        <v>0</v>
      </c>
      <c r="E311" s="236">
        <v>0</v>
      </c>
      <c r="F311" s="236">
        <v>0</v>
      </c>
      <c r="G311" s="236">
        <v>0</v>
      </c>
      <c r="H311" s="237">
        <v>0</v>
      </c>
      <c r="I311" s="133"/>
      <c r="J311" s="133"/>
    </row>
    <row r="312" spans="1:10">
      <c r="A312" s="319" t="s">
        <v>621</v>
      </c>
      <c r="B312" s="320" t="s">
        <v>622</v>
      </c>
      <c r="C312" s="236">
        <v>0</v>
      </c>
      <c r="D312" s="236">
        <v>0</v>
      </c>
      <c r="E312" s="236">
        <v>0</v>
      </c>
      <c r="F312" s="236">
        <v>0</v>
      </c>
      <c r="G312" s="236">
        <v>0</v>
      </c>
      <c r="H312" s="237">
        <v>0</v>
      </c>
      <c r="I312" s="133"/>
      <c r="J312" s="133"/>
    </row>
    <row r="313" spans="1:10">
      <c r="A313" s="222" t="s">
        <v>156</v>
      </c>
      <c r="B313" s="223" t="s">
        <v>623</v>
      </c>
      <c r="C313" s="238">
        <v>1447384547.6900001</v>
      </c>
      <c r="D313" s="238">
        <v>95613584</v>
      </c>
      <c r="E313" s="238">
        <v>538757969.37</v>
      </c>
      <c r="F313" s="238">
        <v>1890528933.0599999</v>
      </c>
      <c r="G313" s="238">
        <v>0</v>
      </c>
      <c r="H313" s="239">
        <v>1890528933.0599999</v>
      </c>
      <c r="I313" s="133"/>
      <c r="J313" s="133"/>
    </row>
    <row r="314" spans="1:10">
      <c r="A314" s="137" t="s">
        <v>158</v>
      </c>
      <c r="B314" s="138" t="s">
        <v>159</v>
      </c>
      <c r="C314" s="230">
        <v>1064325759</v>
      </c>
      <c r="D314" s="230">
        <v>95613584</v>
      </c>
      <c r="E314" s="230">
        <v>489859051</v>
      </c>
      <c r="F314" s="230">
        <v>1458571226</v>
      </c>
      <c r="G314" s="230">
        <v>0</v>
      </c>
      <c r="H314" s="231">
        <v>1458571226</v>
      </c>
      <c r="I314" s="133"/>
      <c r="J314" s="133"/>
    </row>
    <row r="315" spans="1:10">
      <c r="A315" s="204" t="s">
        <v>160</v>
      </c>
      <c r="B315" s="199" t="s">
        <v>161</v>
      </c>
      <c r="C315" s="232">
        <v>1076716744</v>
      </c>
      <c r="D315" s="232">
        <v>95613584</v>
      </c>
      <c r="E315" s="232">
        <v>489859051</v>
      </c>
      <c r="F315" s="232">
        <v>1470962211</v>
      </c>
      <c r="G315" s="232">
        <v>0</v>
      </c>
      <c r="H315" s="233">
        <v>1470962211</v>
      </c>
      <c r="I315" s="133"/>
      <c r="J315" s="133"/>
    </row>
    <row r="316" spans="1:10">
      <c r="A316" s="315" t="s">
        <v>624</v>
      </c>
      <c r="B316" s="316" t="s">
        <v>232</v>
      </c>
      <c r="C316" s="234">
        <v>1076716744</v>
      </c>
      <c r="D316" s="234">
        <v>95613584</v>
      </c>
      <c r="E316" s="234">
        <v>489859051</v>
      </c>
      <c r="F316" s="234">
        <v>1470962211</v>
      </c>
      <c r="G316" s="234">
        <v>0</v>
      </c>
      <c r="H316" s="235">
        <v>1470962211</v>
      </c>
      <c r="I316" s="133"/>
      <c r="J316" s="133"/>
    </row>
    <row r="317" spans="1:10">
      <c r="A317" s="319" t="s">
        <v>625</v>
      </c>
      <c r="B317" s="320" t="s">
        <v>232</v>
      </c>
      <c r="C317" s="236">
        <v>1076716744</v>
      </c>
      <c r="D317" s="236">
        <v>95613584</v>
      </c>
      <c r="E317" s="236">
        <v>489859051</v>
      </c>
      <c r="F317" s="236">
        <v>1470962211</v>
      </c>
      <c r="G317" s="236">
        <v>0</v>
      </c>
      <c r="H317" s="237">
        <v>1470962211</v>
      </c>
      <c r="I317" s="133"/>
      <c r="J317" s="133"/>
    </row>
    <row r="318" spans="1:10">
      <c r="A318" s="204" t="s">
        <v>162</v>
      </c>
      <c r="B318" s="199" t="s">
        <v>163</v>
      </c>
      <c r="C318" s="232">
        <v>-12390985</v>
      </c>
      <c r="D318" s="232">
        <v>0</v>
      </c>
      <c r="E318" s="232">
        <v>0</v>
      </c>
      <c r="F318" s="232">
        <v>-12390985</v>
      </c>
      <c r="G318" s="232">
        <v>0</v>
      </c>
      <c r="H318" s="233">
        <v>-12390985</v>
      </c>
      <c r="I318" s="133"/>
      <c r="J318" s="133"/>
    </row>
    <row r="319" spans="1:10">
      <c r="A319" s="315" t="s">
        <v>626</v>
      </c>
      <c r="B319" s="316" t="s">
        <v>244</v>
      </c>
      <c r="C319" s="234">
        <v>-12390985</v>
      </c>
      <c r="D319" s="234">
        <v>0</v>
      </c>
      <c r="E319" s="234">
        <v>0</v>
      </c>
      <c r="F319" s="234">
        <v>-12390985</v>
      </c>
      <c r="G319" s="234">
        <v>0</v>
      </c>
      <c r="H319" s="235">
        <v>-12390985</v>
      </c>
      <c r="I319" s="133"/>
      <c r="J319" s="133"/>
    </row>
    <row r="320" spans="1:10">
      <c r="A320" s="319" t="s">
        <v>627</v>
      </c>
      <c r="B320" s="320" t="s">
        <v>244</v>
      </c>
      <c r="C320" s="236">
        <v>-12390985</v>
      </c>
      <c r="D320" s="236">
        <v>0</v>
      </c>
      <c r="E320" s="236">
        <v>0</v>
      </c>
      <c r="F320" s="236">
        <v>-12390985</v>
      </c>
      <c r="G320" s="236">
        <v>0</v>
      </c>
      <c r="H320" s="237">
        <v>-12390985</v>
      </c>
      <c r="I320" s="133"/>
      <c r="J320" s="133"/>
    </row>
    <row r="321" spans="1:10">
      <c r="A321" s="137" t="s">
        <v>164</v>
      </c>
      <c r="B321" s="138" t="s">
        <v>165</v>
      </c>
      <c r="C321" s="230">
        <v>383058788.69</v>
      </c>
      <c r="D321" s="230">
        <v>0</v>
      </c>
      <c r="E321" s="230">
        <v>48898918.369999997</v>
      </c>
      <c r="F321" s="230">
        <v>431957707.06</v>
      </c>
      <c r="G321" s="230">
        <v>0</v>
      </c>
      <c r="H321" s="231">
        <v>431957707.06</v>
      </c>
      <c r="I321" s="133"/>
      <c r="J321" s="133"/>
    </row>
    <row r="322" spans="1:10">
      <c r="A322" s="204" t="s">
        <v>166</v>
      </c>
      <c r="B322" s="199" t="s">
        <v>167</v>
      </c>
      <c r="C322" s="232">
        <v>163418512</v>
      </c>
      <c r="D322" s="232">
        <v>0</v>
      </c>
      <c r="E322" s="232">
        <v>47816018</v>
      </c>
      <c r="F322" s="232">
        <v>211234530</v>
      </c>
      <c r="G322" s="232">
        <v>0</v>
      </c>
      <c r="H322" s="233">
        <v>211234530</v>
      </c>
      <c r="I322" s="133"/>
      <c r="J322" s="133"/>
    </row>
    <row r="323" spans="1:10" ht="25.5">
      <c r="A323" s="315" t="s">
        <v>628</v>
      </c>
      <c r="B323" s="316" t="s">
        <v>629</v>
      </c>
      <c r="C323" s="234">
        <v>89646196</v>
      </c>
      <c r="D323" s="234">
        <v>0</v>
      </c>
      <c r="E323" s="234">
        <v>43206924</v>
      </c>
      <c r="F323" s="234">
        <v>132853120</v>
      </c>
      <c r="G323" s="234">
        <v>0</v>
      </c>
      <c r="H323" s="235">
        <v>132853120</v>
      </c>
      <c r="I323" s="133"/>
      <c r="J323" s="133"/>
    </row>
    <row r="324" spans="1:10" ht="25.5">
      <c r="A324" s="319" t="s">
        <v>630</v>
      </c>
      <c r="B324" s="320" t="s">
        <v>629</v>
      </c>
      <c r="C324" s="236">
        <v>89646196</v>
      </c>
      <c r="D324" s="236">
        <v>0</v>
      </c>
      <c r="E324" s="236">
        <v>43206924</v>
      </c>
      <c r="F324" s="236">
        <v>132853120</v>
      </c>
      <c r="G324" s="236">
        <v>0</v>
      </c>
      <c r="H324" s="237">
        <v>132853120</v>
      </c>
      <c r="I324" s="133"/>
      <c r="J324" s="133"/>
    </row>
    <row r="325" spans="1:10">
      <c r="A325" s="315" t="s">
        <v>631</v>
      </c>
      <c r="B325" s="316" t="s">
        <v>632</v>
      </c>
      <c r="C325" s="234">
        <v>73772316</v>
      </c>
      <c r="D325" s="234">
        <v>0</v>
      </c>
      <c r="E325" s="234">
        <v>4609094</v>
      </c>
      <c r="F325" s="234">
        <v>78381410</v>
      </c>
      <c r="G325" s="234">
        <v>0</v>
      </c>
      <c r="H325" s="235">
        <v>78381410</v>
      </c>
      <c r="I325" s="133"/>
      <c r="J325" s="133"/>
    </row>
    <row r="326" spans="1:10">
      <c r="A326" s="319" t="s">
        <v>633</v>
      </c>
      <c r="B326" s="320" t="s">
        <v>632</v>
      </c>
      <c r="C326" s="236">
        <v>73772316</v>
      </c>
      <c r="D326" s="236">
        <v>0</v>
      </c>
      <c r="E326" s="236">
        <v>4609094</v>
      </c>
      <c r="F326" s="236">
        <v>78381410</v>
      </c>
      <c r="G326" s="236">
        <v>0</v>
      </c>
      <c r="H326" s="237">
        <v>78381410</v>
      </c>
      <c r="I326" s="133"/>
      <c r="J326" s="133"/>
    </row>
    <row r="327" spans="1:10">
      <c r="A327" s="204" t="s">
        <v>168</v>
      </c>
      <c r="B327" s="199" t="s">
        <v>169</v>
      </c>
      <c r="C327" s="232">
        <v>218038298.02000001</v>
      </c>
      <c r="D327" s="232">
        <v>0</v>
      </c>
      <c r="E327" s="232">
        <v>1082900.3700000001</v>
      </c>
      <c r="F327" s="232">
        <v>219121198.38999999</v>
      </c>
      <c r="G327" s="232">
        <v>0</v>
      </c>
      <c r="H327" s="233">
        <v>219121198.38999999</v>
      </c>
      <c r="I327" s="133"/>
      <c r="J327" s="133"/>
    </row>
    <row r="328" spans="1:10">
      <c r="A328" s="315" t="s">
        <v>634</v>
      </c>
      <c r="B328" s="316" t="s">
        <v>635</v>
      </c>
      <c r="C328" s="234">
        <v>218038244</v>
      </c>
      <c r="D328" s="234">
        <v>0</v>
      </c>
      <c r="E328" s="234">
        <v>0</v>
      </c>
      <c r="F328" s="234">
        <v>218038244</v>
      </c>
      <c r="G328" s="234">
        <v>0</v>
      </c>
      <c r="H328" s="235">
        <v>218038244</v>
      </c>
      <c r="I328" s="133"/>
      <c r="J328" s="133"/>
    </row>
    <row r="329" spans="1:10" ht="25.5">
      <c r="A329" s="321" t="s">
        <v>636</v>
      </c>
      <c r="B329" s="322" t="s">
        <v>637</v>
      </c>
      <c r="C329" s="240">
        <v>218038244</v>
      </c>
      <c r="D329" s="240">
        <v>0</v>
      </c>
      <c r="E329" s="240">
        <v>0</v>
      </c>
      <c r="F329" s="240">
        <v>218038244</v>
      </c>
      <c r="G329" s="240">
        <v>0</v>
      </c>
      <c r="H329" s="241">
        <v>218038244</v>
      </c>
      <c r="I329" s="133"/>
      <c r="J329" s="133"/>
    </row>
    <row r="330" spans="1:10">
      <c r="A330" s="317" t="s">
        <v>813</v>
      </c>
      <c r="B330" s="318" t="s">
        <v>814</v>
      </c>
      <c r="C330" s="242">
        <v>0</v>
      </c>
      <c r="D330" s="242">
        <v>0</v>
      </c>
      <c r="E330" s="242">
        <v>1082900</v>
      </c>
      <c r="F330" s="242">
        <v>1082900</v>
      </c>
      <c r="G330" s="242">
        <v>0</v>
      </c>
      <c r="H330" s="243">
        <v>1082900</v>
      </c>
      <c r="I330" s="133"/>
      <c r="J330" s="133"/>
    </row>
    <row r="331" spans="1:10">
      <c r="A331" s="319" t="s">
        <v>815</v>
      </c>
      <c r="B331" s="320" t="s">
        <v>814</v>
      </c>
      <c r="C331" s="236">
        <v>0</v>
      </c>
      <c r="D331" s="236">
        <v>0</v>
      </c>
      <c r="E331" s="236">
        <v>1082900</v>
      </c>
      <c r="F331" s="236">
        <v>1082900</v>
      </c>
      <c r="G331" s="236">
        <v>0</v>
      </c>
      <c r="H331" s="237">
        <v>1082900</v>
      </c>
      <c r="I331" s="133"/>
      <c r="J331" s="133"/>
    </row>
    <row r="332" spans="1:10">
      <c r="A332" s="317" t="s">
        <v>638</v>
      </c>
      <c r="B332" s="318" t="s">
        <v>639</v>
      </c>
      <c r="C332" s="242">
        <v>54.02</v>
      </c>
      <c r="D332" s="242">
        <v>0</v>
      </c>
      <c r="E332" s="242">
        <v>0.37</v>
      </c>
      <c r="F332" s="242">
        <v>54.39</v>
      </c>
      <c r="G332" s="242">
        <v>0</v>
      </c>
      <c r="H332" s="243">
        <v>54.39</v>
      </c>
      <c r="I332" s="133"/>
      <c r="J332" s="133"/>
    </row>
    <row r="333" spans="1:10">
      <c r="A333" s="321" t="s">
        <v>640</v>
      </c>
      <c r="B333" s="322" t="s">
        <v>641</v>
      </c>
      <c r="C333" s="240">
        <v>54.02</v>
      </c>
      <c r="D333" s="240">
        <v>0</v>
      </c>
      <c r="E333" s="240">
        <v>0.37</v>
      </c>
      <c r="F333" s="240">
        <v>54.39</v>
      </c>
      <c r="G333" s="240">
        <v>0</v>
      </c>
      <c r="H333" s="241">
        <v>54.39</v>
      </c>
      <c r="I333" s="133"/>
      <c r="J333" s="133"/>
    </row>
    <row r="334" spans="1:10" ht="25.5">
      <c r="A334" s="205" t="s">
        <v>170</v>
      </c>
      <c r="B334" s="206" t="s">
        <v>642</v>
      </c>
      <c r="C334" s="244">
        <v>1601978.67</v>
      </c>
      <c r="D334" s="244">
        <v>0</v>
      </c>
      <c r="E334" s="244">
        <v>0</v>
      </c>
      <c r="F334" s="244">
        <v>1601978.67</v>
      </c>
      <c r="G334" s="244">
        <v>0</v>
      </c>
      <c r="H334" s="245">
        <v>1601978.67</v>
      </c>
      <c r="I334" s="133"/>
      <c r="J334" s="133"/>
    </row>
    <row r="335" spans="1:10">
      <c r="A335" s="317" t="s">
        <v>643</v>
      </c>
      <c r="B335" s="318" t="s">
        <v>590</v>
      </c>
      <c r="C335" s="242">
        <v>1601978.67</v>
      </c>
      <c r="D335" s="242">
        <v>0</v>
      </c>
      <c r="E335" s="242">
        <v>0</v>
      </c>
      <c r="F335" s="242">
        <v>1601978.67</v>
      </c>
      <c r="G335" s="242">
        <v>0</v>
      </c>
      <c r="H335" s="243">
        <v>1601978.67</v>
      </c>
      <c r="I335" s="133"/>
      <c r="J335" s="133"/>
    </row>
    <row r="336" spans="1:10">
      <c r="A336" s="321" t="s">
        <v>644</v>
      </c>
      <c r="B336" s="322" t="s">
        <v>645</v>
      </c>
      <c r="C336" s="240">
        <v>1601978.67</v>
      </c>
      <c r="D336" s="240">
        <v>0</v>
      </c>
      <c r="E336" s="240">
        <v>0</v>
      </c>
      <c r="F336" s="240">
        <v>1601978.67</v>
      </c>
      <c r="G336" s="240">
        <v>0</v>
      </c>
      <c r="H336" s="241">
        <v>1601978.67</v>
      </c>
      <c r="I336" s="133"/>
      <c r="J336" s="133"/>
    </row>
    <row r="337" spans="1:10">
      <c r="A337" s="222" t="s">
        <v>172</v>
      </c>
      <c r="B337" s="223" t="s">
        <v>173</v>
      </c>
      <c r="C337" s="238">
        <v>11998335402.799999</v>
      </c>
      <c r="D337" s="238">
        <v>2378330277.48</v>
      </c>
      <c r="E337" s="238">
        <v>120608480.51000001</v>
      </c>
      <c r="F337" s="238">
        <v>14256057199.77</v>
      </c>
      <c r="G337" s="238">
        <v>0</v>
      </c>
      <c r="H337" s="239">
        <v>14256057199.77</v>
      </c>
      <c r="I337" s="133"/>
      <c r="J337" s="133"/>
    </row>
    <row r="338" spans="1:10">
      <c r="A338" s="207" t="s">
        <v>174</v>
      </c>
      <c r="B338" s="200" t="s">
        <v>175</v>
      </c>
      <c r="C338" s="246">
        <v>6196161761.7200003</v>
      </c>
      <c r="D338" s="246">
        <v>2029076274.95</v>
      </c>
      <c r="E338" s="246">
        <v>119981043.51000001</v>
      </c>
      <c r="F338" s="246">
        <v>8105256993.1599998</v>
      </c>
      <c r="G338" s="246">
        <v>0</v>
      </c>
      <c r="H338" s="247">
        <v>8105256993.1599998</v>
      </c>
      <c r="I338" s="133"/>
      <c r="J338" s="133"/>
    </row>
    <row r="339" spans="1:10">
      <c r="A339" s="205" t="s">
        <v>176</v>
      </c>
      <c r="B339" s="206" t="s">
        <v>177</v>
      </c>
      <c r="C339" s="244">
        <v>2194254969.8899999</v>
      </c>
      <c r="D339" s="244">
        <v>798957946.34000003</v>
      </c>
      <c r="E339" s="244">
        <v>109468064</v>
      </c>
      <c r="F339" s="244">
        <v>2883744852.23</v>
      </c>
      <c r="G339" s="244">
        <v>0</v>
      </c>
      <c r="H339" s="245">
        <v>2883744852.23</v>
      </c>
      <c r="I339" s="133"/>
      <c r="J339" s="133"/>
    </row>
    <row r="340" spans="1:10">
      <c r="A340" s="317" t="s">
        <v>646</v>
      </c>
      <c r="B340" s="318" t="s">
        <v>647</v>
      </c>
      <c r="C340" s="242">
        <v>1587400833</v>
      </c>
      <c r="D340" s="242">
        <v>581669412</v>
      </c>
      <c r="E340" s="242">
        <v>82094400</v>
      </c>
      <c r="F340" s="242">
        <v>2086975845</v>
      </c>
      <c r="G340" s="242">
        <v>0</v>
      </c>
      <c r="H340" s="243">
        <v>2086975845</v>
      </c>
      <c r="I340" s="133"/>
      <c r="J340" s="133"/>
    </row>
    <row r="341" spans="1:10">
      <c r="A341" s="321" t="s">
        <v>648</v>
      </c>
      <c r="B341" s="322" t="s">
        <v>647</v>
      </c>
      <c r="C341" s="240">
        <v>1587400833</v>
      </c>
      <c r="D341" s="240">
        <v>581669412</v>
      </c>
      <c r="E341" s="240">
        <v>82094400</v>
      </c>
      <c r="F341" s="240">
        <v>2086975845</v>
      </c>
      <c r="G341" s="240">
        <v>0</v>
      </c>
      <c r="H341" s="241">
        <v>2086975845</v>
      </c>
      <c r="I341" s="133"/>
      <c r="J341" s="133"/>
    </row>
    <row r="342" spans="1:10">
      <c r="A342" s="317" t="s">
        <v>649</v>
      </c>
      <c r="B342" s="318" t="s">
        <v>650</v>
      </c>
      <c r="C342" s="242">
        <v>7163451</v>
      </c>
      <c r="D342" s="242">
        <v>2050302</v>
      </c>
      <c r="E342" s="242">
        <v>366507</v>
      </c>
      <c r="F342" s="242">
        <v>8847246</v>
      </c>
      <c r="G342" s="242">
        <v>0</v>
      </c>
      <c r="H342" s="243">
        <v>8847246</v>
      </c>
      <c r="I342" s="133"/>
      <c r="J342" s="133"/>
    </row>
    <row r="343" spans="1:10">
      <c r="A343" s="321" t="s">
        <v>651</v>
      </c>
      <c r="B343" s="322" t="s">
        <v>650</v>
      </c>
      <c r="C343" s="240">
        <v>7163451</v>
      </c>
      <c r="D343" s="240">
        <v>2050302</v>
      </c>
      <c r="E343" s="240">
        <v>366507</v>
      </c>
      <c r="F343" s="240">
        <v>8847246</v>
      </c>
      <c r="G343" s="240">
        <v>0</v>
      </c>
      <c r="H343" s="241">
        <v>8847246</v>
      </c>
      <c r="I343" s="133"/>
      <c r="J343" s="133"/>
    </row>
    <row r="344" spans="1:10">
      <c r="A344" s="317" t="s">
        <v>652</v>
      </c>
      <c r="B344" s="318" t="s">
        <v>653</v>
      </c>
      <c r="C344" s="242">
        <v>148700394</v>
      </c>
      <c r="D344" s="242">
        <v>57806386</v>
      </c>
      <c r="E344" s="242">
        <v>8331349</v>
      </c>
      <c r="F344" s="242">
        <v>198175431</v>
      </c>
      <c r="G344" s="242">
        <v>0</v>
      </c>
      <c r="H344" s="243">
        <v>198175431</v>
      </c>
      <c r="I344" s="133"/>
      <c r="J344" s="133"/>
    </row>
    <row r="345" spans="1:10">
      <c r="A345" s="321" t="s">
        <v>654</v>
      </c>
      <c r="B345" s="322" t="s">
        <v>653</v>
      </c>
      <c r="C345" s="240">
        <v>148700394</v>
      </c>
      <c r="D345" s="240">
        <v>57806386</v>
      </c>
      <c r="E345" s="240">
        <v>8331349</v>
      </c>
      <c r="F345" s="240">
        <v>198175431</v>
      </c>
      <c r="G345" s="240">
        <v>0</v>
      </c>
      <c r="H345" s="241">
        <v>198175431</v>
      </c>
      <c r="I345" s="133"/>
      <c r="J345" s="133"/>
    </row>
    <row r="346" spans="1:10">
      <c r="A346" s="317" t="s">
        <v>655</v>
      </c>
      <c r="B346" s="318" t="s">
        <v>656</v>
      </c>
      <c r="C346" s="242">
        <v>377511079</v>
      </c>
      <c r="D346" s="242">
        <v>135752569</v>
      </c>
      <c r="E346" s="242">
        <v>18565649</v>
      </c>
      <c r="F346" s="242">
        <v>494697999</v>
      </c>
      <c r="G346" s="242">
        <v>0</v>
      </c>
      <c r="H346" s="243">
        <v>494697999</v>
      </c>
      <c r="I346" s="133"/>
      <c r="J346" s="133"/>
    </row>
    <row r="347" spans="1:10">
      <c r="A347" s="321" t="s">
        <v>657</v>
      </c>
      <c r="B347" s="322" t="s">
        <v>656</v>
      </c>
      <c r="C347" s="240">
        <v>377511079</v>
      </c>
      <c r="D347" s="240">
        <v>135752569</v>
      </c>
      <c r="E347" s="240">
        <v>18565649</v>
      </c>
      <c r="F347" s="240">
        <v>494697999</v>
      </c>
      <c r="G347" s="240">
        <v>0</v>
      </c>
      <c r="H347" s="241">
        <v>494697999</v>
      </c>
      <c r="I347" s="133"/>
      <c r="J347" s="133"/>
    </row>
    <row r="348" spans="1:10">
      <c r="A348" s="317" t="s">
        <v>658</v>
      </c>
      <c r="B348" s="318" t="s">
        <v>539</v>
      </c>
      <c r="C348" s="242">
        <v>67407793.890000001</v>
      </c>
      <c r="D348" s="242">
        <v>19790466.34</v>
      </c>
      <c r="E348" s="242">
        <v>0</v>
      </c>
      <c r="F348" s="242">
        <v>87198260.230000004</v>
      </c>
      <c r="G348" s="242">
        <v>0</v>
      </c>
      <c r="H348" s="243">
        <v>87198260.230000004</v>
      </c>
      <c r="I348" s="133"/>
      <c r="J348" s="133"/>
    </row>
    <row r="349" spans="1:10">
      <c r="A349" s="321" t="s">
        <v>659</v>
      </c>
      <c r="B349" s="322" t="s">
        <v>660</v>
      </c>
      <c r="C349" s="240">
        <v>67407793.890000001</v>
      </c>
      <c r="D349" s="240">
        <v>19790466.34</v>
      </c>
      <c r="E349" s="240">
        <v>0</v>
      </c>
      <c r="F349" s="240">
        <v>87198260.230000004</v>
      </c>
      <c r="G349" s="240">
        <v>0</v>
      </c>
      <c r="H349" s="241">
        <v>87198260.230000004</v>
      </c>
      <c r="I349" s="133"/>
      <c r="J349" s="133"/>
    </row>
    <row r="350" spans="1:10">
      <c r="A350" s="317" t="s">
        <v>661</v>
      </c>
      <c r="B350" s="318" t="s">
        <v>662</v>
      </c>
      <c r="C350" s="242">
        <v>3819809</v>
      </c>
      <c r="D350" s="242">
        <v>1023302</v>
      </c>
      <c r="E350" s="242">
        <v>0</v>
      </c>
      <c r="F350" s="242">
        <v>4843111</v>
      </c>
      <c r="G350" s="242">
        <v>0</v>
      </c>
      <c r="H350" s="243">
        <v>4843111</v>
      </c>
      <c r="I350" s="133"/>
      <c r="J350" s="133"/>
    </row>
    <row r="351" spans="1:10">
      <c r="A351" s="321" t="s">
        <v>663</v>
      </c>
      <c r="B351" s="322" t="s">
        <v>662</v>
      </c>
      <c r="C351" s="240">
        <v>3819809</v>
      </c>
      <c r="D351" s="240">
        <v>1023302</v>
      </c>
      <c r="E351" s="240">
        <v>0</v>
      </c>
      <c r="F351" s="240">
        <v>4843111</v>
      </c>
      <c r="G351" s="240">
        <v>0</v>
      </c>
      <c r="H351" s="241">
        <v>4843111</v>
      </c>
      <c r="I351" s="133"/>
      <c r="J351" s="133"/>
    </row>
    <row r="352" spans="1:10">
      <c r="A352" s="317" t="s">
        <v>664</v>
      </c>
      <c r="B352" s="318" t="s">
        <v>665</v>
      </c>
      <c r="C352" s="242">
        <v>2251610</v>
      </c>
      <c r="D352" s="242">
        <v>865509</v>
      </c>
      <c r="E352" s="242">
        <v>110159</v>
      </c>
      <c r="F352" s="242">
        <v>3006960</v>
      </c>
      <c r="G352" s="242">
        <v>0</v>
      </c>
      <c r="H352" s="243">
        <v>3006960</v>
      </c>
      <c r="I352" s="133"/>
      <c r="J352" s="133"/>
    </row>
    <row r="353" spans="1:10">
      <c r="A353" s="321" t="s">
        <v>666</v>
      </c>
      <c r="B353" s="322" t="s">
        <v>665</v>
      </c>
      <c r="C353" s="240">
        <v>2251610</v>
      </c>
      <c r="D353" s="240">
        <v>865509</v>
      </c>
      <c r="E353" s="240">
        <v>110159</v>
      </c>
      <c r="F353" s="240">
        <v>3006960</v>
      </c>
      <c r="G353" s="240">
        <v>0</v>
      </c>
      <c r="H353" s="241">
        <v>3006960</v>
      </c>
      <c r="I353" s="133"/>
      <c r="J353" s="133"/>
    </row>
    <row r="354" spans="1:10">
      <c r="A354" s="205" t="s">
        <v>178</v>
      </c>
      <c r="B354" s="206" t="s">
        <v>179</v>
      </c>
      <c r="C354" s="244">
        <v>540413900</v>
      </c>
      <c r="D354" s="244">
        <v>176617000</v>
      </c>
      <c r="E354" s="244">
        <v>0</v>
      </c>
      <c r="F354" s="244">
        <v>717030900</v>
      </c>
      <c r="G354" s="244">
        <v>0</v>
      </c>
      <c r="H354" s="245">
        <v>717030900</v>
      </c>
      <c r="I354" s="133"/>
      <c r="J354" s="133"/>
    </row>
    <row r="355" spans="1:10">
      <c r="A355" s="317" t="s">
        <v>667</v>
      </c>
      <c r="B355" s="318" t="s">
        <v>559</v>
      </c>
      <c r="C355" s="242">
        <v>87315500</v>
      </c>
      <c r="D355" s="242">
        <v>30852100</v>
      </c>
      <c r="E355" s="242">
        <v>0</v>
      </c>
      <c r="F355" s="242">
        <v>118167600</v>
      </c>
      <c r="G355" s="242">
        <v>0</v>
      </c>
      <c r="H355" s="243">
        <v>118167600</v>
      </c>
      <c r="I355" s="133"/>
      <c r="J355" s="133"/>
    </row>
    <row r="356" spans="1:10">
      <c r="A356" s="321" t="s">
        <v>668</v>
      </c>
      <c r="B356" s="322" t="s">
        <v>559</v>
      </c>
      <c r="C356" s="240">
        <v>87315500</v>
      </c>
      <c r="D356" s="240">
        <v>30852100</v>
      </c>
      <c r="E356" s="240">
        <v>0</v>
      </c>
      <c r="F356" s="240">
        <v>118167600</v>
      </c>
      <c r="G356" s="240">
        <v>0</v>
      </c>
      <c r="H356" s="241">
        <v>118167600</v>
      </c>
      <c r="I356" s="133"/>
      <c r="J356" s="133"/>
    </row>
    <row r="357" spans="1:10">
      <c r="A357" s="317" t="s">
        <v>669</v>
      </c>
      <c r="B357" s="318" t="s">
        <v>670</v>
      </c>
      <c r="C357" s="242">
        <v>182923100</v>
      </c>
      <c r="D357" s="242">
        <v>58999200</v>
      </c>
      <c r="E357" s="242">
        <v>0</v>
      </c>
      <c r="F357" s="242">
        <v>241922300</v>
      </c>
      <c r="G357" s="242">
        <v>0</v>
      </c>
      <c r="H357" s="243">
        <v>241922300</v>
      </c>
      <c r="I357" s="133"/>
      <c r="J357" s="133"/>
    </row>
    <row r="358" spans="1:10">
      <c r="A358" s="321" t="s">
        <v>671</v>
      </c>
      <c r="B358" s="322" t="s">
        <v>670</v>
      </c>
      <c r="C358" s="240">
        <v>182923100</v>
      </c>
      <c r="D358" s="240">
        <v>58999200</v>
      </c>
      <c r="E358" s="240">
        <v>0</v>
      </c>
      <c r="F358" s="240">
        <v>241922300</v>
      </c>
      <c r="G358" s="240">
        <v>0</v>
      </c>
      <c r="H358" s="241">
        <v>241922300</v>
      </c>
      <c r="I358" s="133"/>
      <c r="J358" s="133"/>
    </row>
    <row r="359" spans="1:10">
      <c r="A359" s="317" t="s">
        <v>672</v>
      </c>
      <c r="B359" s="318" t="s">
        <v>673</v>
      </c>
      <c r="C359" s="242">
        <v>11932100</v>
      </c>
      <c r="D359" s="242">
        <v>3777900</v>
      </c>
      <c r="E359" s="242">
        <v>0</v>
      </c>
      <c r="F359" s="242">
        <v>15710000</v>
      </c>
      <c r="G359" s="242">
        <v>0</v>
      </c>
      <c r="H359" s="243">
        <v>15710000</v>
      </c>
      <c r="I359" s="133"/>
      <c r="J359" s="133"/>
    </row>
    <row r="360" spans="1:10">
      <c r="A360" s="321" t="s">
        <v>674</v>
      </c>
      <c r="B360" s="322" t="s">
        <v>673</v>
      </c>
      <c r="C360" s="240">
        <v>11932100</v>
      </c>
      <c r="D360" s="240">
        <v>3777900</v>
      </c>
      <c r="E360" s="240">
        <v>0</v>
      </c>
      <c r="F360" s="240">
        <v>15710000</v>
      </c>
      <c r="G360" s="240">
        <v>0</v>
      </c>
      <c r="H360" s="241">
        <v>15710000</v>
      </c>
      <c r="I360" s="133"/>
      <c r="J360" s="133"/>
    </row>
    <row r="361" spans="1:10" ht="25.5">
      <c r="A361" s="317" t="s">
        <v>675</v>
      </c>
      <c r="B361" s="318" t="s">
        <v>676</v>
      </c>
      <c r="C361" s="242">
        <v>258243200</v>
      </c>
      <c r="D361" s="242">
        <v>82987800</v>
      </c>
      <c r="E361" s="242">
        <v>0</v>
      </c>
      <c r="F361" s="242">
        <v>341231000</v>
      </c>
      <c r="G361" s="242">
        <v>0</v>
      </c>
      <c r="H361" s="243">
        <v>341231000</v>
      </c>
      <c r="I361" s="133"/>
      <c r="J361" s="133"/>
    </row>
    <row r="362" spans="1:10" ht="25.5">
      <c r="A362" s="321" t="s">
        <v>677</v>
      </c>
      <c r="B362" s="322" t="s">
        <v>676</v>
      </c>
      <c r="C362" s="240">
        <v>258243200</v>
      </c>
      <c r="D362" s="240">
        <v>82987800</v>
      </c>
      <c r="E362" s="240">
        <v>0</v>
      </c>
      <c r="F362" s="240">
        <v>341231000</v>
      </c>
      <c r="G362" s="240">
        <v>0</v>
      </c>
      <c r="H362" s="241">
        <v>341231000</v>
      </c>
      <c r="I362" s="133"/>
      <c r="J362" s="133"/>
    </row>
    <row r="363" spans="1:10">
      <c r="A363" s="205" t="s">
        <v>180</v>
      </c>
      <c r="B363" s="206" t="s">
        <v>181</v>
      </c>
      <c r="C363" s="244">
        <v>109183600</v>
      </c>
      <c r="D363" s="244">
        <v>38573900</v>
      </c>
      <c r="E363" s="244">
        <v>0</v>
      </c>
      <c r="F363" s="244">
        <v>147757500</v>
      </c>
      <c r="G363" s="244">
        <v>0</v>
      </c>
      <c r="H363" s="245">
        <v>147757500</v>
      </c>
      <c r="I363" s="133"/>
      <c r="J363" s="133"/>
    </row>
    <row r="364" spans="1:10">
      <c r="A364" s="317" t="s">
        <v>678</v>
      </c>
      <c r="B364" s="318" t="s">
        <v>496</v>
      </c>
      <c r="C364" s="242">
        <v>65487900</v>
      </c>
      <c r="D364" s="242">
        <v>23136800</v>
      </c>
      <c r="E364" s="242">
        <v>0</v>
      </c>
      <c r="F364" s="242">
        <v>88624700</v>
      </c>
      <c r="G364" s="242">
        <v>0</v>
      </c>
      <c r="H364" s="243">
        <v>88624700</v>
      </c>
      <c r="I364" s="133"/>
      <c r="J364" s="133"/>
    </row>
    <row r="365" spans="1:10">
      <c r="A365" s="321" t="s">
        <v>679</v>
      </c>
      <c r="B365" s="322" t="s">
        <v>496</v>
      </c>
      <c r="C365" s="240">
        <v>65487900</v>
      </c>
      <c r="D365" s="240">
        <v>23136800</v>
      </c>
      <c r="E365" s="240">
        <v>0</v>
      </c>
      <c r="F365" s="240">
        <v>88624700</v>
      </c>
      <c r="G365" s="240">
        <v>0</v>
      </c>
      <c r="H365" s="241">
        <v>88624700</v>
      </c>
      <c r="I365" s="133"/>
      <c r="J365" s="133"/>
    </row>
    <row r="366" spans="1:10">
      <c r="A366" s="317" t="s">
        <v>680</v>
      </c>
      <c r="B366" s="318" t="s">
        <v>498</v>
      </c>
      <c r="C366" s="242">
        <v>10927700</v>
      </c>
      <c r="D366" s="242">
        <v>3859800</v>
      </c>
      <c r="E366" s="242">
        <v>0</v>
      </c>
      <c r="F366" s="242">
        <v>14787500</v>
      </c>
      <c r="G366" s="242">
        <v>0</v>
      </c>
      <c r="H366" s="243">
        <v>14787500</v>
      </c>
      <c r="I366" s="133"/>
      <c r="J366" s="133"/>
    </row>
    <row r="367" spans="1:10">
      <c r="A367" s="321" t="s">
        <v>681</v>
      </c>
      <c r="B367" s="322" t="s">
        <v>498</v>
      </c>
      <c r="C367" s="240">
        <v>10927700</v>
      </c>
      <c r="D367" s="240">
        <v>3859800</v>
      </c>
      <c r="E367" s="240">
        <v>0</v>
      </c>
      <c r="F367" s="240">
        <v>14787500</v>
      </c>
      <c r="G367" s="240">
        <v>0</v>
      </c>
      <c r="H367" s="241">
        <v>14787500</v>
      </c>
      <c r="I367" s="133"/>
      <c r="J367" s="133"/>
    </row>
    <row r="368" spans="1:10">
      <c r="A368" s="317" t="s">
        <v>682</v>
      </c>
      <c r="B368" s="318" t="s">
        <v>486</v>
      </c>
      <c r="C368" s="242">
        <v>10927700</v>
      </c>
      <c r="D368" s="242">
        <v>3859800</v>
      </c>
      <c r="E368" s="242">
        <v>0</v>
      </c>
      <c r="F368" s="242">
        <v>14787500</v>
      </c>
      <c r="G368" s="242">
        <v>0</v>
      </c>
      <c r="H368" s="243">
        <v>14787500</v>
      </c>
      <c r="I368" s="133"/>
      <c r="J368" s="133"/>
    </row>
    <row r="369" spans="1:10">
      <c r="A369" s="321" t="s">
        <v>683</v>
      </c>
      <c r="B369" s="322" t="s">
        <v>486</v>
      </c>
      <c r="C369" s="240">
        <v>10927700</v>
      </c>
      <c r="D369" s="240">
        <v>3859800</v>
      </c>
      <c r="E369" s="240">
        <v>0</v>
      </c>
      <c r="F369" s="240">
        <v>14787500</v>
      </c>
      <c r="G369" s="240">
        <v>0</v>
      </c>
      <c r="H369" s="241">
        <v>14787500</v>
      </c>
      <c r="I369" s="133"/>
      <c r="J369" s="133"/>
    </row>
    <row r="370" spans="1:10">
      <c r="A370" s="317" t="s">
        <v>684</v>
      </c>
      <c r="B370" s="318" t="s">
        <v>484</v>
      </c>
      <c r="C370" s="242">
        <v>21840300</v>
      </c>
      <c r="D370" s="242">
        <v>7717500</v>
      </c>
      <c r="E370" s="242">
        <v>0</v>
      </c>
      <c r="F370" s="242">
        <v>29557800</v>
      </c>
      <c r="G370" s="242">
        <v>0</v>
      </c>
      <c r="H370" s="243">
        <v>29557800</v>
      </c>
      <c r="I370" s="133"/>
      <c r="J370" s="133"/>
    </row>
    <row r="371" spans="1:10" ht="25.5">
      <c r="A371" s="321" t="s">
        <v>685</v>
      </c>
      <c r="B371" s="322" t="s">
        <v>484</v>
      </c>
      <c r="C371" s="240">
        <v>21840300</v>
      </c>
      <c r="D371" s="240">
        <v>7717500</v>
      </c>
      <c r="E371" s="240">
        <v>0</v>
      </c>
      <c r="F371" s="240">
        <v>29557800</v>
      </c>
      <c r="G371" s="240">
        <v>0</v>
      </c>
      <c r="H371" s="241">
        <v>29557800</v>
      </c>
      <c r="I371" s="133"/>
      <c r="J371" s="133"/>
    </row>
    <row r="372" spans="1:10">
      <c r="A372" s="205" t="s">
        <v>182</v>
      </c>
      <c r="B372" s="206" t="s">
        <v>183</v>
      </c>
      <c r="C372" s="244">
        <v>861347192.64999998</v>
      </c>
      <c r="D372" s="244">
        <v>171117385.69999999</v>
      </c>
      <c r="E372" s="244">
        <v>0</v>
      </c>
      <c r="F372" s="244">
        <v>1032464578.35</v>
      </c>
      <c r="G372" s="244">
        <v>0</v>
      </c>
      <c r="H372" s="245">
        <v>1032464578.35</v>
      </c>
      <c r="I372" s="133"/>
      <c r="J372" s="133"/>
    </row>
    <row r="373" spans="1:10">
      <c r="A373" s="317" t="s">
        <v>686</v>
      </c>
      <c r="B373" s="318" t="s">
        <v>525</v>
      </c>
      <c r="C373" s="242">
        <v>187241312.69999999</v>
      </c>
      <c r="D373" s="242">
        <v>23718801.609999999</v>
      </c>
      <c r="E373" s="242">
        <v>0</v>
      </c>
      <c r="F373" s="242">
        <v>210960114.31</v>
      </c>
      <c r="G373" s="242">
        <v>0</v>
      </c>
      <c r="H373" s="243">
        <v>210960114.31</v>
      </c>
      <c r="I373" s="133"/>
      <c r="J373" s="133"/>
    </row>
    <row r="374" spans="1:10">
      <c r="A374" s="321" t="s">
        <v>687</v>
      </c>
      <c r="B374" s="322" t="s">
        <v>525</v>
      </c>
      <c r="C374" s="240">
        <v>187241312.69999999</v>
      </c>
      <c r="D374" s="240">
        <v>23718801.609999999</v>
      </c>
      <c r="E374" s="240">
        <v>0</v>
      </c>
      <c r="F374" s="240">
        <v>210960114.31</v>
      </c>
      <c r="G374" s="240">
        <v>0</v>
      </c>
      <c r="H374" s="241">
        <v>210960114.31</v>
      </c>
      <c r="I374" s="133"/>
      <c r="J374" s="133"/>
    </row>
    <row r="375" spans="1:10">
      <c r="A375" s="317" t="s">
        <v>688</v>
      </c>
      <c r="B375" s="318" t="s">
        <v>522</v>
      </c>
      <c r="C375" s="242">
        <v>197140760.15000001</v>
      </c>
      <c r="D375" s="242">
        <v>59430368.049999997</v>
      </c>
      <c r="E375" s="242">
        <v>0</v>
      </c>
      <c r="F375" s="242">
        <v>256571128.19999999</v>
      </c>
      <c r="G375" s="242">
        <v>0</v>
      </c>
      <c r="H375" s="243">
        <v>256571128.19999999</v>
      </c>
      <c r="I375" s="133"/>
      <c r="J375" s="133"/>
    </row>
    <row r="376" spans="1:10">
      <c r="A376" s="321" t="s">
        <v>689</v>
      </c>
      <c r="B376" s="322" t="s">
        <v>522</v>
      </c>
      <c r="C376" s="240">
        <v>197140760.15000001</v>
      </c>
      <c r="D376" s="240">
        <v>59430368.049999997</v>
      </c>
      <c r="E376" s="240">
        <v>0</v>
      </c>
      <c r="F376" s="240">
        <v>256571128.19999999</v>
      </c>
      <c r="G376" s="240">
        <v>0</v>
      </c>
      <c r="H376" s="241">
        <v>256571128.19999999</v>
      </c>
      <c r="I376" s="133"/>
      <c r="J376" s="133"/>
    </row>
    <row r="377" spans="1:10">
      <c r="A377" s="317" t="s">
        <v>690</v>
      </c>
      <c r="B377" s="318" t="s">
        <v>528</v>
      </c>
      <c r="C377" s="242">
        <v>149292212.34999999</v>
      </c>
      <c r="D377" s="242">
        <v>10411987.59</v>
      </c>
      <c r="E377" s="242">
        <v>0</v>
      </c>
      <c r="F377" s="242">
        <v>159704199.94</v>
      </c>
      <c r="G377" s="242">
        <v>0</v>
      </c>
      <c r="H377" s="243">
        <v>159704199.94</v>
      </c>
      <c r="I377" s="133"/>
      <c r="J377" s="133"/>
    </row>
    <row r="378" spans="1:10">
      <c r="A378" s="321" t="s">
        <v>691</v>
      </c>
      <c r="B378" s="322" t="s">
        <v>528</v>
      </c>
      <c r="C378" s="240">
        <v>149292212.34999999</v>
      </c>
      <c r="D378" s="240">
        <v>10411987.59</v>
      </c>
      <c r="E378" s="240">
        <v>0</v>
      </c>
      <c r="F378" s="240">
        <v>159704199.94</v>
      </c>
      <c r="G378" s="240">
        <v>0</v>
      </c>
      <c r="H378" s="241">
        <v>159704199.94</v>
      </c>
      <c r="I378" s="133"/>
      <c r="J378" s="133"/>
    </row>
    <row r="379" spans="1:10">
      <c r="A379" s="317" t="s">
        <v>692</v>
      </c>
      <c r="B379" s="318" t="s">
        <v>534</v>
      </c>
      <c r="C379" s="242">
        <v>206140549.65000001</v>
      </c>
      <c r="D379" s="242">
        <v>52163249.039999999</v>
      </c>
      <c r="E379" s="242">
        <v>0</v>
      </c>
      <c r="F379" s="242">
        <v>258303798.69</v>
      </c>
      <c r="G379" s="242">
        <v>0</v>
      </c>
      <c r="H379" s="243">
        <v>258303798.69</v>
      </c>
      <c r="I379" s="133"/>
      <c r="J379" s="133"/>
    </row>
    <row r="380" spans="1:10">
      <c r="A380" s="321" t="s">
        <v>693</v>
      </c>
      <c r="B380" s="322" t="s">
        <v>534</v>
      </c>
      <c r="C380" s="240">
        <v>206140549.65000001</v>
      </c>
      <c r="D380" s="240">
        <v>52163249.039999999</v>
      </c>
      <c r="E380" s="240">
        <v>0</v>
      </c>
      <c r="F380" s="240">
        <v>258303798.69</v>
      </c>
      <c r="G380" s="240">
        <v>0</v>
      </c>
      <c r="H380" s="241">
        <v>258303798.69</v>
      </c>
      <c r="I380" s="133"/>
      <c r="J380" s="133"/>
    </row>
    <row r="381" spans="1:10">
      <c r="A381" s="317" t="s">
        <v>694</v>
      </c>
      <c r="B381" s="318" t="s">
        <v>531</v>
      </c>
      <c r="C381" s="242">
        <v>108150433.84</v>
      </c>
      <c r="D381" s="242">
        <v>24339808.829999998</v>
      </c>
      <c r="E381" s="242">
        <v>0</v>
      </c>
      <c r="F381" s="242">
        <v>132490242.67</v>
      </c>
      <c r="G381" s="242">
        <v>0</v>
      </c>
      <c r="H381" s="243">
        <v>132490242.67</v>
      </c>
      <c r="I381" s="133"/>
      <c r="J381" s="133"/>
    </row>
    <row r="382" spans="1:10">
      <c r="A382" s="321" t="s">
        <v>695</v>
      </c>
      <c r="B382" s="322" t="s">
        <v>531</v>
      </c>
      <c r="C382" s="240">
        <v>108150433.84</v>
      </c>
      <c r="D382" s="240">
        <v>24339808.829999998</v>
      </c>
      <c r="E382" s="240">
        <v>0</v>
      </c>
      <c r="F382" s="240">
        <v>132490242.67</v>
      </c>
      <c r="G382" s="240">
        <v>0</v>
      </c>
      <c r="H382" s="241">
        <v>132490242.67</v>
      </c>
      <c r="I382" s="133"/>
      <c r="J382" s="133"/>
    </row>
    <row r="383" spans="1:10">
      <c r="A383" s="317" t="s">
        <v>696</v>
      </c>
      <c r="B383" s="318" t="s">
        <v>542</v>
      </c>
      <c r="C383" s="242">
        <v>13381923.960000001</v>
      </c>
      <c r="D383" s="242">
        <v>1053170.58</v>
      </c>
      <c r="E383" s="242">
        <v>0</v>
      </c>
      <c r="F383" s="242">
        <v>14435094.539999999</v>
      </c>
      <c r="G383" s="242">
        <v>0</v>
      </c>
      <c r="H383" s="243">
        <v>14435094.539999999</v>
      </c>
      <c r="I383" s="133"/>
      <c r="J383" s="133"/>
    </row>
    <row r="384" spans="1:10">
      <c r="A384" s="321" t="s">
        <v>697</v>
      </c>
      <c r="B384" s="322" t="s">
        <v>542</v>
      </c>
      <c r="C384" s="240">
        <v>13381923.960000001</v>
      </c>
      <c r="D384" s="240">
        <v>1053170.58</v>
      </c>
      <c r="E384" s="240">
        <v>0</v>
      </c>
      <c r="F384" s="240">
        <v>14435094.539999999</v>
      </c>
      <c r="G384" s="240">
        <v>0</v>
      </c>
      <c r="H384" s="241">
        <v>14435094.539999999</v>
      </c>
      <c r="I384" s="133"/>
      <c r="J384" s="133"/>
    </row>
    <row r="385" spans="1:10">
      <c r="A385" s="205" t="s">
        <v>186</v>
      </c>
      <c r="B385" s="206" t="s">
        <v>187</v>
      </c>
      <c r="C385" s="244">
        <v>2490962099.1799998</v>
      </c>
      <c r="D385" s="244">
        <v>843810042.90999997</v>
      </c>
      <c r="E385" s="244">
        <v>10512979.51</v>
      </c>
      <c r="F385" s="244">
        <v>3324259162.5799999</v>
      </c>
      <c r="G385" s="244">
        <v>0</v>
      </c>
      <c r="H385" s="245">
        <v>3324259162.5799999</v>
      </c>
      <c r="I385" s="133"/>
      <c r="J385" s="133"/>
    </row>
    <row r="386" spans="1:10">
      <c r="A386" s="317" t="s">
        <v>698</v>
      </c>
      <c r="B386" s="318" t="s">
        <v>699</v>
      </c>
      <c r="C386" s="242">
        <v>817051</v>
      </c>
      <c r="D386" s="242">
        <v>15727121.6</v>
      </c>
      <c r="E386" s="242">
        <v>777051</v>
      </c>
      <c r="F386" s="242">
        <v>15767121.6</v>
      </c>
      <c r="G386" s="242">
        <v>0</v>
      </c>
      <c r="H386" s="243">
        <v>15767121.6</v>
      </c>
      <c r="I386" s="133"/>
      <c r="J386" s="133"/>
    </row>
    <row r="387" spans="1:10">
      <c r="A387" s="321" t="s">
        <v>700</v>
      </c>
      <c r="B387" s="322" t="s">
        <v>699</v>
      </c>
      <c r="C387" s="240">
        <v>817051</v>
      </c>
      <c r="D387" s="240">
        <v>15727121.6</v>
      </c>
      <c r="E387" s="240">
        <v>777051</v>
      </c>
      <c r="F387" s="240">
        <v>15767121.6</v>
      </c>
      <c r="G387" s="240">
        <v>0</v>
      </c>
      <c r="H387" s="241">
        <v>15767121.6</v>
      </c>
      <c r="I387" s="133"/>
      <c r="J387" s="133"/>
    </row>
    <row r="388" spans="1:10">
      <c r="A388" s="315" t="s">
        <v>701</v>
      </c>
      <c r="B388" s="316" t="s">
        <v>500</v>
      </c>
      <c r="C388" s="234">
        <v>33518205.5</v>
      </c>
      <c r="D388" s="234">
        <v>9232672.4199999999</v>
      </c>
      <c r="E388" s="234">
        <v>0</v>
      </c>
      <c r="F388" s="234">
        <v>42750877.920000002</v>
      </c>
      <c r="G388" s="234">
        <v>0</v>
      </c>
      <c r="H388" s="235">
        <v>42750877.920000002</v>
      </c>
      <c r="I388" s="133"/>
      <c r="J388" s="133"/>
    </row>
    <row r="389" spans="1:10">
      <c r="A389" s="321" t="s">
        <v>702</v>
      </c>
      <c r="B389" s="322" t="s">
        <v>500</v>
      </c>
      <c r="C389" s="240">
        <v>33518205.5</v>
      </c>
      <c r="D389" s="240">
        <v>9232672.4199999999</v>
      </c>
      <c r="E389" s="240">
        <v>0</v>
      </c>
      <c r="F389" s="240">
        <v>42750877.920000002</v>
      </c>
      <c r="G389" s="240">
        <v>0</v>
      </c>
      <c r="H389" s="241">
        <v>42750877.920000002</v>
      </c>
      <c r="I389" s="133"/>
      <c r="J389" s="133"/>
    </row>
    <row r="390" spans="1:10">
      <c r="A390" s="317" t="s">
        <v>703</v>
      </c>
      <c r="B390" s="318" t="s">
        <v>513</v>
      </c>
      <c r="C390" s="242">
        <v>0</v>
      </c>
      <c r="D390" s="242">
        <v>9234928.5099999998</v>
      </c>
      <c r="E390" s="242">
        <v>9234928.5099999998</v>
      </c>
      <c r="F390" s="242">
        <v>0</v>
      </c>
      <c r="G390" s="242">
        <v>0</v>
      </c>
      <c r="H390" s="243">
        <v>0</v>
      </c>
      <c r="I390" s="133"/>
      <c r="J390" s="133"/>
    </row>
    <row r="391" spans="1:10">
      <c r="A391" s="321" t="s">
        <v>704</v>
      </c>
      <c r="B391" s="322" t="s">
        <v>513</v>
      </c>
      <c r="C391" s="240">
        <v>0</v>
      </c>
      <c r="D391" s="240">
        <v>9234928.5099999998</v>
      </c>
      <c r="E391" s="240">
        <v>9234928.5099999998</v>
      </c>
      <c r="F391" s="240">
        <v>0</v>
      </c>
      <c r="G391" s="240">
        <v>0</v>
      </c>
      <c r="H391" s="241">
        <v>0</v>
      </c>
      <c r="I391" s="133"/>
      <c r="J391" s="133"/>
    </row>
    <row r="392" spans="1:10">
      <c r="A392" s="317" t="s">
        <v>705</v>
      </c>
      <c r="B392" s="318" t="s">
        <v>474</v>
      </c>
      <c r="C392" s="242">
        <v>14875453</v>
      </c>
      <c r="D392" s="242">
        <v>59570605</v>
      </c>
      <c r="E392" s="242">
        <v>0</v>
      </c>
      <c r="F392" s="242">
        <v>74446058</v>
      </c>
      <c r="G392" s="242">
        <v>0</v>
      </c>
      <c r="H392" s="243">
        <v>74446058</v>
      </c>
      <c r="I392" s="133"/>
      <c r="J392" s="133"/>
    </row>
    <row r="393" spans="1:10">
      <c r="A393" s="321" t="s">
        <v>706</v>
      </c>
      <c r="B393" s="322" t="s">
        <v>474</v>
      </c>
      <c r="C393" s="240">
        <v>14875453</v>
      </c>
      <c r="D393" s="240">
        <v>59570605</v>
      </c>
      <c r="E393" s="240">
        <v>0</v>
      </c>
      <c r="F393" s="240">
        <v>74446058</v>
      </c>
      <c r="G393" s="240">
        <v>0</v>
      </c>
      <c r="H393" s="241">
        <v>74446058</v>
      </c>
      <c r="I393" s="133"/>
      <c r="J393" s="133"/>
    </row>
    <row r="394" spans="1:10">
      <c r="A394" s="317" t="s">
        <v>707</v>
      </c>
      <c r="B394" s="318" t="s">
        <v>330</v>
      </c>
      <c r="C394" s="242">
        <v>126874171.88</v>
      </c>
      <c r="D394" s="242">
        <v>30417729.73</v>
      </c>
      <c r="E394" s="242">
        <v>0</v>
      </c>
      <c r="F394" s="242">
        <v>157291901.61000001</v>
      </c>
      <c r="G394" s="242">
        <v>0</v>
      </c>
      <c r="H394" s="243">
        <v>157291901.61000001</v>
      </c>
      <c r="I394" s="133"/>
      <c r="J394" s="133"/>
    </row>
    <row r="395" spans="1:10" ht="25.5">
      <c r="A395" s="321" t="s">
        <v>708</v>
      </c>
      <c r="B395" s="322" t="s">
        <v>330</v>
      </c>
      <c r="C395" s="240">
        <v>126874171.88</v>
      </c>
      <c r="D395" s="240">
        <v>30417729.73</v>
      </c>
      <c r="E395" s="240">
        <v>0</v>
      </c>
      <c r="F395" s="240">
        <v>157291901.61000001</v>
      </c>
      <c r="G395" s="240">
        <v>0</v>
      </c>
      <c r="H395" s="241">
        <v>157291901.61000001</v>
      </c>
      <c r="I395" s="133"/>
      <c r="J395" s="133"/>
    </row>
    <row r="396" spans="1:10">
      <c r="A396" s="317" t="s">
        <v>709</v>
      </c>
      <c r="B396" s="318" t="s">
        <v>710</v>
      </c>
      <c r="C396" s="242">
        <v>4874957</v>
      </c>
      <c r="D396" s="242">
        <v>1587870</v>
      </c>
      <c r="E396" s="242">
        <v>295900</v>
      </c>
      <c r="F396" s="242">
        <v>6166927</v>
      </c>
      <c r="G396" s="242">
        <v>0</v>
      </c>
      <c r="H396" s="243">
        <v>6166927</v>
      </c>
      <c r="I396" s="133"/>
      <c r="J396" s="133"/>
    </row>
    <row r="397" spans="1:10">
      <c r="A397" s="321" t="s">
        <v>711</v>
      </c>
      <c r="B397" s="322" t="s">
        <v>710</v>
      </c>
      <c r="C397" s="240">
        <v>4874957</v>
      </c>
      <c r="D397" s="240">
        <v>1587870</v>
      </c>
      <c r="E397" s="240">
        <v>295900</v>
      </c>
      <c r="F397" s="240">
        <v>6166927</v>
      </c>
      <c r="G397" s="240">
        <v>0</v>
      </c>
      <c r="H397" s="241">
        <v>6166927</v>
      </c>
      <c r="I397" s="133"/>
      <c r="J397" s="133"/>
    </row>
    <row r="398" spans="1:10">
      <c r="A398" s="317" t="s">
        <v>712</v>
      </c>
      <c r="B398" s="318" t="s">
        <v>713</v>
      </c>
      <c r="C398" s="242">
        <v>63301124</v>
      </c>
      <c r="D398" s="242">
        <v>15816665</v>
      </c>
      <c r="E398" s="242">
        <v>0</v>
      </c>
      <c r="F398" s="242">
        <v>79117789</v>
      </c>
      <c r="G398" s="242">
        <v>0</v>
      </c>
      <c r="H398" s="243">
        <v>79117789</v>
      </c>
      <c r="I398" s="133"/>
      <c r="J398" s="133"/>
    </row>
    <row r="399" spans="1:10">
      <c r="A399" s="321" t="s">
        <v>714</v>
      </c>
      <c r="B399" s="322" t="s">
        <v>713</v>
      </c>
      <c r="C399" s="240">
        <v>63301124</v>
      </c>
      <c r="D399" s="240">
        <v>15816665</v>
      </c>
      <c r="E399" s="240">
        <v>0</v>
      </c>
      <c r="F399" s="240">
        <v>79117789</v>
      </c>
      <c r="G399" s="240">
        <v>0</v>
      </c>
      <c r="H399" s="241">
        <v>79117789</v>
      </c>
      <c r="I399" s="133"/>
      <c r="J399" s="133"/>
    </row>
    <row r="400" spans="1:10">
      <c r="A400" s="317" t="s">
        <v>715</v>
      </c>
      <c r="B400" s="318" t="s">
        <v>251</v>
      </c>
      <c r="C400" s="242">
        <v>1571013</v>
      </c>
      <c r="D400" s="242">
        <v>1530452.59</v>
      </c>
      <c r="E400" s="242">
        <v>0</v>
      </c>
      <c r="F400" s="242">
        <v>3101465.59</v>
      </c>
      <c r="G400" s="242">
        <v>0</v>
      </c>
      <c r="H400" s="243">
        <v>3101465.59</v>
      </c>
      <c r="I400" s="133"/>
      <c r="J400" s="133"/>
    </row>
    <row r="401" spans="1:10">
      <c r="A401" s="321" t="s">
        <v>716</v>
      </c>
      <c r="B401" s="322" t="s">
        <v>251</v>
      </c>
      <c r="C401" s="240">
        <v>1571013</v>
      </c>
      <c r="D401" s="240">
        <v>1530452.59</v>
      </c>
      <c r="E401" s="240">
        <v>0</v>
      </c>
      <c r="F401" s="240">
        <v>3101465.59</v>
      </c>
      <c r="G401" s="240">
        <v>0</v>
      </c>
      <c r="H401" s="241">
        <v>3101465.59</v>
      </c>
      <c r="I401" s="133"/>
      <c r="J401" s="133"/>
    </row>
    <row r="402" spans="1:10">
      <c r="A402" s="317" t="s">
        <v>717</v>
      </c>
      <c r="B402" s="318" t="s">
        <v>718</v>
      </c>
      <c r="C402" s="242">
        <v>205100</v>
      </c>
      <c r="D402" s="242">
        <v>205100</v>
      </c>
      <c r="E402" s="242">
        <v>205100</v>
      </c>
      <c r="F402" s="242">
        <v>205100</v>
      </c>
      <c r="G402" s="242">
        <v>0</v>
      </c>
      <c r="H402" s="243">
        <v>205100</v>
      </c>
      <c r="I402" s="133"/>
      <c r="J402" s="133"/>
    </row>
    <row r="403" spans="1:10" ht="25.5">
      <c r="A403" s="321" t="s">
        <v>719</v>
      </c>
      <c r="B403" s="322" t="s">
        <v>718</v>
      </c>
      <c r="C403" s="240">
        <v>205100</v>
      </c>
      <c r="D403" s="240">
        <v>205100</v>
      </c>
      <c r="E403" s="240">
        <v>205100</v>
      </c>
      <c r="F403" s="240">
        <v>205100</v>
      </c>
      <c r="G403" s="240">
        <v>0</v>
      </c>
      <c r="H403" s="241">
        <v>205100</v>
      </c>
      <c r="I403" s="133"/>
      <c r="J403" s="133"/>
    </row>
    <row r="404" spans="1:10">
      <c r="A404" s="317" t="s">
        <v>720</v>
      </c>
      <c r="B404" s="318" t="s">
        <v>721</v>
      </c>
      <c r="C404" s="242">
        <v>36373500</v>
      </c>
      <c r="D404" s="242">
        <v>0</v>
      </c>
      <c r="E404" s="242">
        <v>0</v>
      </c>
      <c r="F404" s="242">
        <v>36373500</v>
      </c>
      <c r="G404" s="242">
        <v>0</v>
      </c>
      <c r="H404" s="243">
        <v>36373500</v>
      </c>
      <c r="I404" s="133"/>
      <c r="J404" s="133"/>
    </row>
    <row r="405" spans="1:10">
      <c r="A405" s="321" t="s">
        <v>722</v>
      </c>
      <c r="B405" s="322" t="s">
        <v>721</v>
      </c>
      <c r="C405" s="240">
        <v>36373500</v>
      </c>
      <c r="D405" s="240">
        <v>0</v>
      </c>
      <c r="E405" s="240">
        <v>0</v>
      </c>
      <c r="F405" s="240">
        <v>36373500</v>
      </c>
      <c r="G405" s="240">
        <v>0</v>
      </c>
      <c r="H405" s="241">
        <v>36373500</v>
      </c>
      <c r="I405" s="133"/>
      <c r="J405" s="133"/>
    </row>
    <row r="406" spans="1:10">
      <c r="A406" s="317" t="s">
        <v>816</v>
      </c>
      <c r="B406" s="318" t="s">
        <v>817</v>
      </c>
      <c r="C406" s="242">
        <v>0</v>
      </c>
      <c r="D406" s="242">
        <v>49990</v>
      </c>
      <c r="E406" s="242">
        <v>0</v>
      </c>
      <c r="F406" s="242">
        <v>49990</v>
      </c>
      <c r="G406" s="242">
        <v>0</v>
      </c>
      <c r="H406" s="243">
        <v>49990</v>
      </c>
      <c r="I406" s="133"/>
      <c r="J406" s="133"/>
    </row>
    <row r="407" spans="1:10">
      <c r="A407" s="321" t="s">
        <v>818</v>
      </c>
      <c r="B407" s="322" t="s">
        <v>817</v>
      </c>
      <c r="C407" s="240">
        <v>0</v>
      </c>
      <c r="D407" s="240">
        <v>49990</v>
      </c>
      <c r="E407" s="240">
        <v>0</v>
      </c>
      <c r="F407" s="240">
        <v>49990</v>
      </c>
      <c r="G407" s="240">
        <v>0</v>
      </c>
      <c r="H407" s="241">
        <v>49990</v>
      </c>
      <c r="I407" s="133"/>
      <c r="J407" s="133"/>
    </row>
    <row r="408" spans="1:10">
      <c r="A408" s="315" t="s">
        <v>723</v>
      </c>
      <c r="B408" s="316" t="s">
        <v>724</v>
      </c>
      <c r="C408" s="234">
        <v>571308.18000000005</v>
      </c>
      <c r="D408" s="234">
        <v>1142616.3600000001</v>
      </c>
      <c r="E408" s="234">
        <v>0</v>
      </c>
      <c r="F408" s="234">
        <v>1713924.54</v>
      </c>
      <c r="G408" s="234">
        <v>0</v>
      </c>
      <c r="H408" s="235">
        <v>1713924.54</v>
      </c>
      <c r="I408" s="133"/>
      <c r="J408" s="133"/>
    </row>
    <row r="409" spans="1:10">
      <c r="A409" s="321" t="s">
        <v>725</v>
      </c>
      <c r="B409" s="322" t="s">
        <v>724</v>
      </c>
      <c r="C409" s="240">
        <v>571308.18000000005</v>
      </c>
      <c r="D409" s="240">
        <v>1142616.3600000001</v>
      </c>
      <c r="E409" s="240">
        <v>0</v>
      </c>
      <c r="F409" s="240">
        <v>1713924.54</v>
      </c>
      <c r="G409" s="240">
        <v>0</v>
      </c>
      <c r="H409" s="241">
        <v>1713924.54</v>
      </c>
      <c r="I409" s="133"/>
      <c r="J409" s="133"/>
    </row>
    <row r="410" spans="1:10">
      <c r="A410" s="317" t="s">
        <v>726</v>
      </c>
      <c r="B410" s="318" t="s">
        <v>503</v>
      </c>
      <c r="C410" s="242">
        <v>22259586</v>
      </c>
      <c r="D410" s="242">
        <v>0</v>
      </c>
      <c r="E410" s="242">
        <v>0</v>
      </c>
      <c r="F410" s="242">
        <v>22259586</v>
      </c>
      <c r="G410" s="242">
        <v>0</v>
      </c>
      <c r="H410" s="243">
        <v>22259586</v>
      </c>
      <c r="I410" s="133"/>
      <c r="J410" s="133"/>
    </row>
    <row r="411" spans="1:10">
      <c r="A411" s="321" t="s">
        <v>727</v>
      </c>
      <c r="B411" s="322" t="s">
        <v>503</v>
      </c>
      <c r="C411" s="240">
        <v>22259586</v>
      </c>
      <c r="D411" s="240">
        <v>0</v>
      </c>
      <c r="E411" s="240">
        <v>0</v>
      </c>
      <c r="F411" s="240">
        <v>22259586</v>
      </c>
      <c r="G411" s="240">
        <v>0</v>
      </c>
      <c r="H411" s="241">
        <v>22259586</v>
      </c>
      <c r="I411" s="133"/>
      <c r="J411" s="133"/>
    </row>
    <row r="412" spans="1:10">
      <c r="A412" s="315" t="s">
        <v>728</v>
      </c>
      <c r="B412" s="316" t="s">
        <v>408</v>
      </c>
      <c r="C412" s="234">
        <v>1876279973.1800001</v>
      </c>
      <c r="D412" s="234">
        <v>638689503.74000001</v>
      </c>
      <c r="E412" s="234">
        <v>0</v>
      </c>
      <c r="F412" s="234">
        <v>2514969476.9200001</v>
      </c>
      <c r="G412" s="234">
        <v>0</v>
      </c>
      <c r="H412" s="235">
        <v>2514969476.9200001</v>
      </c>
      <c r="I412" s="133"/>
      <c r="J412" s="133"/>
    </row>
    <row r="413" spans="1:10">
      <c r="A413" s="319" t="s">
        <v>729</v>
      </c>
      <c r="B413" s="320" t="s">
        <v>408</v>
      </c>
      <c r="C413" s="236">
        <v>1876279973.1800001</v>
      </c>
      <c r="D413" s="236">
        <v>638689503.74000001</v>
      </c>
      <c r="E413" s="236">
        <v>0</v>
      </c>
      <c r="F413" s="236">
        <v>2514969476.9200001</v>
      </c>
      <c r="G413" s="236">
        <v>0</v>
      </c>
      <c r="H413" s="237">
        <v>2514969476.9200001</v>
      </c>
      <c r="I413" s="133"/>
      <c r="J413" s="133"/>
    </row>
    <row r="414" spans="1:10">
      <c r="A414" s="317" t="s">
        <v>730</v>
      </c>
      <c r="B414" s="318" t="s">
        <v>414</v>
      </c>
      <c r="C414" s="242">
        <v>309440656.44</v>
      </c>
      <c r="D414" s="242">
        <v>60604787.960000001</v>
      </c>
      <c r="E414" s="242">
        <v>0</v>
      </c>
      <c r="F414" s="242">
        <v>370045444.39999998</v>
      </c>
      <c r="G414" s="242">
        <v>0</v>
      </c>
      <c r="H414" s="243">
        <v>370045444.39999998</v>
      </c>
      <c r="I414" s="133"/>
      <c r="J414" s="133"/>
    </row>
    <row r="415" spans="1:10">
      <c r="A415" s="321" t="s">
        <v>731</v>
      </c>
      <c r="B415" s="322" t="s">
        <v>414</v>
      </c>
      <c r="C415" s="240">
        <v>309440656.44</v>
      </c>
      <c r="D415" s="240">
        <v>60604787.960000001</v>
      </c>
      <c r="E415" s="240">
        <v>0</v>
      </c>
      <c r="F415" s="240">
        <v>370045444.39999998</v>
      </c>
      <c r="G415" s="240">
        <v>0</v>
      </c>
      <c r="H415" s="241">
        <v>370045444.39999998</v>
      </c>
      <c r="I415" s="133"/>
      <c r="J415" s="133"/>
    </row>
    <row r="416" spans="1:10" ht="25.5">
      <c r="A416" s="207" t="s">
        <v>190</v>
      </c>
      <c r="B416" s="200" t="s">
        <v>191</v>
      </c>
      <c r="C416" s="246">
        <v>5790675600.0600004</v>
      </c>
      <c r="D416" s="246">
        <v>348691664.52999997</v>
      </c>
      <c r="E416" s="246">
        <v>65437</v>
      </c>
      <c r="F416" s="246">
        <v>6139301827.5900002</v>
      </c>
      <c r="G416" s="246">
        <v>0</v>
      </c>
      <c r="H416" s="247">
        <v>6139301827.5900002</v>
      </c>
      <c r="I416" s="133"/>
      <c r="J416" s="133"/>
    </row>
    <row r="417" spans="1:10">
      <c r="A417" s="205" t="s">
        <v>194</v>
      </c>
      <c r="B417" s="206" t="s">
        <v>195</v>
      </c>
      <c r="C417" s="244">
        <v>117167361.89</v>
      </c>
      <c r="D417" s="244">
        <v>30048932.530000001</v>
      </c>
      <c r="E417" s="244">
        <v>0</v>
      </c>
      <c r="F417" s="244">
        <v>147216294.41999999</v>
      </c>
      <c r="G417" s="244">
        <v>0</v>
      </c>
      <c r="H417" s="245">
        <v>147216294.41999999</v>
      </c>
      <c r="I417" s="133"/>
      <c r="J417" s="133"/>
    </row>
    <row r="418" spans="1:10">
      <c r="A418" s="317" t="s">
        <v>732</v>
      </c>
      <c r="B418" s="318" t="s">
        <v>257</v>
      </c>
      <c r="C418" s="242">
        <v>30874997.920000002</v>
      </c>
      <c r="D418" s="242">
        <v>7718749.4800000004</v>
      </c>
      <c r="E418" s="242">
        <v>0</v>
      </c>
      <c r="F418" s="242">
        <v>38593747.399999999</v>
      </c>
      <c r="G418" s="242">
        <v>0</v>
      </c>
      <c r="H418" s="243">
        <v>38593747.399999999</v>
      </c>
      <c r="I418" s="133"/>
      <c r="J418" s="133"/>
    </row>
    <row r="419" spans="1:10">
      <c r="A419" s="319" t="s">
        <v>733</v>
      </c>
      <c r="B419" s="320" t="s">
        <v>280</v>
      </c>
      <c r="C419" s="236">
        <v>28645831.239999998</v>
      </c>
      <c r="D419" s="236">
        <v>7161457.8099999996</v>
      </c>
      <c r="E419" s="236">
        <v>0</v>
      </c>
      <c r="F419" s="236">
        <v>35807289.049999997</v>
      </c>
      <c r="G419" s="236">
        <v>0</v>
      </c>
      <c r="H419" s="237">
        <v>35807289.049999997</v>
      </c>
      <c r="I419" s="133"/>
      <c r="J419" s="133"/>
    </row>
    <row r="420" spans="1:10">
      <c r="A420" s="321" t="s">
        <v>734</v>
      </c>
      <c r="B420" s="322" t="s">
        <v>283</v>
      </c>
      <c r="C420" s="240">
        <v>1937500</v>
      </c>
      <c r="D420" s="240">
        <v>484375</v>
      </c>
      <c r="E420" s="240">
        <v>0</v>
      </c>
      <c r="F420" s="240">
        <v>2421875</v>
      </c>
      <c r="G420" s="240">
        <v>0</v>
      </c>
      <c r="H420" s="241">
        <v>2421875</v>
      </c>
      <c r="I420" s="133"/>
      <c r="J420" s="133"/>
    </row>
    <row r="421" spans="1:10">
      <c r="A421" s="321" t="s">
        <v>735</v>
      </c>
      <c r="B421" s="322" t="s">
        <v>286</v>
      </c>
      <c r="C421" s="240">
        <v>291666.68</v>
      </c>
      <c r="D421" s="240">
        <v>72916.67</v>
      </c>
      <c r="E421" s="240">
        <v>0</v>
      </c>
      <c r="F421" s="240">
        <v>364583.35</v>
      </c>
      <c r="G421" s="240">
        <v>0</v>
      </c>
      <c r="H421" s="241">
        <v>364583.35</v>
      </c>
      <c r="I421" s="133"/>
      <c r="J421" s="133"/>
    </row>
    <row r="422" spans="1:10">
      <c r="A422" s="317" t="s">
        <v>736</v>
      </c>
      <c r="B422" s="318" t="s">
        <v>260</v>
      </c>
      <c r="C422" s="242">
        <v>15485630</v>
      </c>
      <c r="D422" s="242">
        <v>4954307.59</v>
      </c>
      <c r="E422" s="242">
        <v>0</v>
      </c>
      <c r="F422" s="242">
        <v>20439937.59</v>
      </c>
      <c r="G422" s="242">
        <v>0</v>
      </c>
      <c r="H422" s="243">
        <v>20439937.59</v>
      </c>
      <c r="I422" s="133"/>
      <c r="J422" s="133"/>
    </row>
    <row r="423" spans="1:10">
      <c r="A423" s="321" t="s">
        <v>737</v>
      </c>
      <c r="B423" s="322" t="s">
        <v>262</v>
      </c>
      <c r="C423" s="240">
        <v>10332346.68</v>
      </c>
      <c r="D423" s="240">
        <v>3016246.75</v>
      </c>
      <c r="E423" s="240">
        <v>0</v>
      </c>
      <c r="F423" s="240">
        <v>13348593.43</v>
      </c>
      <c r="G423" s="240">
        <v>0</v>
      </c>
      <c r="H423" s="241">
        <v>13348593.43</v>
      </c>
      <c r="I423" s="133"/>
      <c r="J423" s="133"/>
    </row>
    <row r="424" spans="1:10">
      <c r="A424" s="321" t="s">
        <v>738</v>
      </c>
      <c r="B424" s="322" t="s">
        <v>264</v>
      </c>
      <c r="C424" s="240">
        <v>5153283.32</v>
      </c>
      <c r="D424" s="240">
        <v>1938060.84</v>
      </c>
      <c r="E424" s="240">
        <v>0</v>
      </c>
      <c r="F424" s="240">
        <v>7091344.1600000001</v>
      </c>
      <c r="G424" s="240">
        <v>0</v>
      </c>
      <c r="H424" s="241">
        <v>7091344.1600000001</v>
      </c>
      <c r="I424" s="133"/>
      <c r="J424" s="133"/>
    </row>
    <row r="425" spans="1:10">
      <c r="A425" s="317" t="s">
        <v>739</v>
      </c>
      <c r="B425" s="318" t="s">
        <v>266</v>
      </c>
      <c r="C425" s="242">
        <v>62737268.210000001</v>
      </c>
      <c r="D425" s="242">
        <v>15358509.02</v>
      </c>
      <c r="E425" s="242">
        <v>0</v>
      </c>
      <c r="F425" s="242">
        <v>78095777.230000004</v>
      </c>
      <c r="G425" s="242">
        <v>0</v>
      </c>
      <c r="H425" s="243">
        <v>78095777.230000004</v>
      </c>
      <c r="I425" s="133"/>
      <c r="J425" s="133"/>
    </row>
    <row r="426" spans="1:10">
      <c r="A426" s="319" t="s">
        <v>740</v>
      </c>
      <c r="B426" s="320" t="s">
        <v>268</v>
      </c>
      <c r="C426" s="236">
        <v>27252929.359999999</v>
      </c>
      <c r="D426" s="236">
        <v>3530396.04</v>
      </c>
      <c r="E426" s="236">
        <v>0</v>
      </c>
      <c r="F426" s="236">
        <v>30783325.399999999</v>
      </c>
      <c r="G426" s="236">
        <v>0</v>
      </c>
      <c r="H426" s="237">
        <v>30783325.399999999</v>
      </c>
      <c r="I426" s="133"/>
      <c r="J426" s="133"/>
    </row>
    <row r="427" spans="1:10">
      <c r="A427" s="321" t="s">
        <v>741</v>
      </c>
      <c r="B427" s="322" t="s">
        <v>270</v>
      </c>
      <c r="C427" s="240">
        <v>35484338.850000001</v>
      </c>
      <c r="D427" s="240">
        <v>11828112.98</v>
      </c>
      <c r="E427" s="240">
        <v>0</v>
      </c>
      <c r="F427" s="240">
        <v>47312451.829999998</v>
      </c>
      <c r="G427" s="240">
        <v>0</v>
      </c>
      <c r="H427" s="241">
        <v>47312451.829999998</v>
      </c>
      <c r="I427" s="133"/>
      <c r="J427" s="133"/>
    </row>
    <row r="428" spans="1:10">
      <c r="A428" s="317" t="s">
        <v>742</v>
      </c>
      <c r="B428" s="318" t="s">
        <v>312</v>
      </c>
      <c r="C428" s="242">
        <v>8069465.7599999998</v>
      </c>
      <c r="D428" s="242">
        <v>2017366.44</v>
      </c>
      <c r="E428" s="242">
        <v>0</v>
      </c>
      <c r="F428" s="242">
        <v>10086832.199999999</v>
      </c>
      <c r="G428" s="242">
        <v>0</v>
      </c>
      <c r="H428" s="243">
        <v>10086832.199999999</v>
      </c>
      <c r="I428" s="133"/>
      <c r="J428" s="133"/>
    </row>
    <row r="429" spans="1:10">
      <c r="A429" s="321" t="s">
        <v>743</v>
      </c>
      <c r="B429" s="322" t="s">
        <v>297</v>
      </c>
      <c r="C429" s="240">
        <v>8069465.7599999998</v>
      </c>
      <c r="D429" s="240">
        <v>2017366.44</v>
      </c>
      <c r="E429" s="240">
        <v>0</v>
      </c>
      <c r="F429" s="240">
        <v>10086832.199999999</v>
      </c>
      <c r="G429" s="240">
        <v>0</v>
      </c>
      <c r="H429" s="241">
        <v>10086832.199999999</v>
      </c>
      <c r="I429" s="133"/>
      <c r="J429" s="133"/>
    </row>
    <row r="430" spans="1:10">
      <c r="A430" s="205" t="s">
        <v>196</v>
      </c>
      <c r="B430" s="206" t="s">
        <v>197</v>
      </c>
      <c r="C430" s="244">
        <v>5598292.1699999999</v>
      </c>
      <c r="D430" s="244">
        <v>0</v>
      </c>
      <c r="E430" s="244">
        <v>0</v>
      </c>
      <c r="F430" s="244">
        <v>5598292.1699999999</v>
      </c>
      <c r="G430" s="244">
        <v>0</v>
      </c>
      <c r="H430" s="245">
        <v>5598292.1699999999</v>
      </c>
      <c r="I430" s="133"/>
      <c r="J430" s="133"/>
    </row>
    <row r="431" spans="1:10">
      <c r="A431" s="315" t="s">
        <v>744</v>
      </c>
      <c r="B431" s="316" t="s">
        <v>353</v>
      </c>
      <c r="C431" s="234">
        <v>5598292.1699999999</v>
      </c>
      <c r="D431" s="234">
        <v>0</v>
      </c>
      <c r="E431" s="234">
        <v>0</v>
      </c>
      <c r="F431" s="234">
        <v>5598292.1699999999</v>
      </c>
      <c r="G431" s="234">
        <v>0</v>
      </c>
      <c r="H431" s="235">
        <v>5598292.1699999999</v>
      </c>
      <c r="I431" s="133"/>
      <c r="J431" s="133"/>
    </row>
    <row r="432" spans="1:10">
      <c r="A432" s="321" t="s">
        <v>745</v>
      </c>
      <c r="B432" s="322" t="s">
        <v>353</v>
      </c>
      <c r="C432" s="240">
        <v>5598292.1699999999</v>
      </c>
      <c r="D432" s="240">
        <v>0</v>
      </c>
      <c r="E432" s="240">
        <v>0</v>
      </c>
      <c r="F432" s="240">
        <v>5598292.1699999999</v>
      </c>
      <c r="G432" s="240">
        <v>0</v>
      </c>
      <c r="H432" s="241">
        <v>5598292.1699999999</v>
      </c>
      <c r="I432" s="133"/>
      <c r="J432" s="133"/>
    </row>
    <row r="433" spans="1:10">
      <c r="A433" s="205" t="s">
        <v>198</v>
      </c>
      <c r="B433" s="206" t="s">
        <v>199</v>
      </c>
      <c r="C433" s="244">
        <v>5667909946</v>
      </c>
      <c r="D433" s="244">
        <v>318642732</v>
      </c>
      <c r="E433" s="244">
        <v>65437</v>
      </c>
      <c r="F433" s="244">
        <v>5986487241</v>
      </c>
      <c r="G433" s="244">
        <v>0</v>
      </c>
      <c r="H433" s="245">
        <v>5986487241</v>
      </c>
      <c r="I433" s="133"/>
      <c r="J433" s="133"/>
    </row>
    <row r="434" spans="1:10">
      <c r="A434" s="317" t="s">
        <v>746</v>
      </c>
      <c r="B434" s="318" t="s">
        <v>565</v>
      </c>
      <c r="C434" s="242">
        <v>5667909946</v>
      </c>
      <c r="D434" s="242">
        <v>318642732</v>
      </c>
      <c r="E434" s="242">
        <v>65437</v>
      </c>
      <c r="F434" s="242">
        <v>5986487241</v>
      </c>
      <c r="G434" s="242">
        <v>0</v>
      </c>
      <c r="H434" s="243">
        <v>5986487241</v>
      </c>
      <c r="I434" s="133"/>
      <c r="J434" s="133"/>
    </row>
    <row r="435" spans="1:10">
      <c r="A435" s="319" t="s">
        <v>747</v>
      </c>
      <c r="B435" s="320" t="s">
        <v>565</v>
      </c>
      <c r="C435" s="236">
        <v>5667909946</v>
      </c>
      <c r="D435" s="236">
        <v>318642732</v>
      </c>
      <c r="E435" s="236">
        <v>65437</v>
      </c>
      <c r="F435" s="236">
        <v>5986487241</v>
      </c>
      <c r="G435" s="236">
        <v>0</v>
      </c>
      <c r="H435" s="237">
        <v>5986487241</v>
      </c>
      <c r="I435" s="133"/>
      <c r="J435" s="133"/>
    </row>
    <row r="436" spans="1:10">
      <c r="A436" s="137" t="s">
        <v>200</v>
      </c>
      <c r="B436" s="138" t="s">
        <v>202</v>
      </c>
      <c r="C436" s="230">
        <v>11498041.02</v>
      </c>
      <c r="D436" s="230">
        <v>562338</v>
      </c>
      <c r="E436" s="230">
        <v>562000</v>
      </c>
      <c r="F436" s="230">
        <v>11498379.02</v>
      </c>
      <c r="G436" s="230">
        <v>0</v>
      </c>
      <c r="H436" s="231">
        <v>11498379.02</v>
      </c>
      <c r="I436" s="133"/>
      <c r="J436" s="133"/>
    </row>
    <row r="437" spans="1:10">
      <c r="A437" s="205" t="s">
        <v>203</v>
      </c>
      <c r="B437" s="206" t="s">
        <v>204</v>
      </c>
      <c r="C437" s="244">
        <v>240.02</v>
      </c>
      <c r="D437" s="244">
        <v>338</v>
      </c>
      <c r="E437" s="244">
        <v>0</v>
      </c>
      <c r="F437" s="244">
        <v>578.02</v>
      </c>
      <c r="G437" s="244">
        <v>0</v>
      </c>
      <c r="H437" s="245">
        <v>578.02</v>
      </c>
      <c r="I437" s="133"/>
      <c r="J437" s="133"/>
    </row>
    <row r="438" spans="1:10">
      <c r="A438" s="317" t="s">
        <v>748</v>
      </c>
      <c r="B438" s="318" t="s">
        <v>749</v>
      </c>
      <c r="C438" s="242">
        <v>240.02</v>
      </c>
      <c r="D438" s="242">
        <v>338</v>
      </c>
      <c r="E438" s="242">
        <v>0</v>
      </c>
      <c r="F438" s="242">
        <v>578.02</v>
      </c>
      <c r="G438" s="242">
        <v>0</v>
      </c>
      <c r="H438" s="243">
        <v>578.02</v>
      </c>
      <c r="I438" s="133"/>
      <c r="J438" s="133"/>
    </row>
    <row r="439" spans="1:10">
      <c r="A439" s="321" t="s">
        <v>750</v>
      </c>
      <c r="B439" s="322" t="s">
        <v>641</v>
      </c>
      <c r="C439" s="240">
        <v>240.02</v>
      </c>
      <c r="D439" s="240">
        <v>338</v>
      </c>
      <c r="E439" s="240">
        <v>0</v>
      </c>
      <c r="F439" s="240">
        <v>578.02</v>
      </c>
      <c r="G439" s="240">
        <v>0</v>
      </c>
      <c r="H439" s="241">
        <v>578.02</v>
      </c>
      <c r="I439" s="133"/>
      <c r="J439" s="133"/>
    </row>
    <row r="440" spans="1:10">
      <c r="A440" s="205" t="s">
        <v>205</v>
      </c>
      <c r="B440" s="206" t="s">
        <v>751</v>
      </c>
      <c r="C440" s="244">
        <v>11497801</v>
      </c>
      <c r="D440" s="244">
        <v>562000</v>
      </c>
      <c r="E440" s="244">
        <v>562000</v>
      </c>
      <c r="F440" s="244">
        <v>11497801</v>
      </c>
      <c r="G440" s="244">
        <v>0</v>
      </c>
      <c r="H440" s="245">
        <v>11497801</v>
      </c>
      <c r="I440" s="133"/>
      <c r="J440" s="133"/>
    </row>
    <row r="441" spans="1:10">
      <c r="A441" s="317" t="s">
        <v>752</v>
      </c>
      <c r="B441" s="318" t="s">
        <v>244</v>
      </c>
      <c r="C441" s="242">
        <v>11497801</v>
      </c>
      <c r="D441" s="242">
        <v>562000</v>
      </c>
      <c r="E441" s="242">
        <v>562000</v>
      </c>
      <c r="F441" s="242">
        <v>11497801</v>
      </c>
      <c r="G441" s="242">
        <v>0</v>
      </c>
      <c r="H441" s="243">
        <v>11497801</v>
      </c>
      <c r="I441" s="133"/>
      <c r="J441" s="133"/>
    </row>
    <row r="442" spans="1:10">
      <c r="A442" s="321" t="s">
        <v>753</v>
      </c>
      <c r="B442" s="322" t="s">
        <v>244</v>
      </c>
      <c r="C442" s="240">
        <v>11497801</v>
      </c>
      <c r="D442" s="240">
        <v>562000</v>
      </c>
      <c r="E442" s="240">
        <v>562000</v>
      </c>
      <c r="F442" s="240">
        <v>11497801</v>
      </c>
      <c r="G442" s="240">
        <v>0</v>
      </c>
      <c r="H442" s="241">
        <v>11497801</v>
      </c>
      <c r="I442" s="133"/>
      <c r="J442" s="133"/>
    </row>
    <row r="443" spans="1:10">
      <c r="A443" s="222" t="s">
        <v>106</v>
      </c>
      <c r="B443" s="223" t="s">
        <v>107</v>
      </c>
      <c r="C443" s="238">
        <v>0</v>
      </c>
      <c r="D443" s="238">
        <v>823458231</v>
      </c>
      <c r="E443" s="238">
        <v>823458231</v>
      </c>
      <c r="F443" s="238">
        <v>0</v>
      </c>
      <c r="G443" s="238">
        <v>0</v>
      </c>
      <c r="H443" s="239">
        <v>0</v>
      </c>
      <c r="I443" s="133"/>
      <c r="J443" s="133"/>
    </row>
    <row r="444" spans="1:10">
      <c r="A444" s="207" t="s">
        <v>110</v>
      </c>
      <c r="B444" s="200" t="s">
        <v>111</v>
      </c>
      <c r="C444" s="246">
        <v>347088385</v>
      </c>
      <c r="D444" s="246">
        <v>0</v>
      </c>
      <c r="E444" s="246">
        <v>0</v>
      </c>
      <c r="F444" s="246">
        <v>347088385</v>
      </c>
      <c r="G444" s="246">
        <v>0</v>
      </c>
      <c r="H444" s="247">
        <v>347088385</v>
      </c>
      <c r="I444" s="133"/>
      <c r="J444" s="133"/>
    </row>
    <row r="445" spans="1:10">
      <c r="A445" s="205" t="s">
        <v>114</v>
      </c>
      <c r="B445" s="206" t="s">
        <v>115</v>
      </c>
      <c r="C445" s="244">
        <v>347088385</v>
      </c>
      <c r="D445" s="244">
        <v>0</v>
      </c>
      <c r="E445" s="244">
        <v>0</v>
      </c>
      <c r="F445" s="244">
        <v>347088385</v>
      </c>
      <c r="G445" s="244">
        <v>0</v>
      </c>
      <c r="H445" s="245">
        <v>347088385</v>
      </c>
      <c r="I445" s="133"/>
      <c r="J445" s="133"/>
    </row>
    <row r="446" spans="1:10">
      <c r="A446" s="317" t="s">
        <v>754</v>
      </c>
      <c r="B446" s="318" t="s">
        <v>755</v>
      </c>
      <c r="C446" s="242">
        <v>347088385</v>
      </c>
      <c r="D446" s="242">
        <v>0</v>
      </c>
      <c r="E446" s="242">
        <v>0</v>
      </c>
      <c r="F446" s="242">
        <v>347088385</v>
      </c>
      <c r="G446" s="242">
        <v>0</v>
      </c>
      <c r="H446" s="243">
        <v>347088385</v>
      </c>
      <c r="I446" s="133"/>
      <c r="J446" s="133"/>
    </row>
    <row r="447" spans="1:10">
      <c r="A447" s="319" t="s">
        <v>756</v>
      </c>
      <c r="B447" s="320" t="s">
        <v>755</v>
      </c>
      <c r="C447" s="236">
        <v>347088385</v>
      </c>
      <c r="D447" s="236">
        <v>0</v>
      </c>
      <c r="E447" s="236">
        <v>0</v>
      </c>
      <c r="F447" s="236">
        <v>347088385</v>
      </c>
      <c r="G447" s="236">
        <v>0</v>
      </c>
      <c r="H447" s="237">
        <v>347088385</v>
      </c>
      <c r="I447" s="133"/>
      <c r="J447" s="133"/>
    </row>
    <row r="448" spans="1:10">
      <c r="A448" s="317" t="s">
        <v>757</v>
      </c>
      <c r="B448" s="318" t="s">
        <v>758</v>
      </c>
      <c r="C448" s="242">
        <v>0</v>
      </c>
      <c r="D448" s="242">
        <v>0</v>
      </c>
      <c r="E448" s="242">
        <v>0</v>
      </c>
      <c r="F448" s="242">
        <v>0</v>
      </c>
      <c r="G448" s="242">
        <v>0</v>
      </c>
      <c r="H448" s="243">
        <v>0</v>
      </c>
      <c r="I448" s="133"/>
      <c r="J448" s="133"/>
    </row>
    <row r="449" spans="1:10">
      <c r="A449" s="321" t="s">
        <v>759</v>
      </c>
      <c r="B449" s="322" t="s">
        <v>758</v>
      </c>
      <c r="C449" s="240">
        <v>0</v>
      </c>
      <c r="D449" s="240">
        <v>0</v>
      </c>
      <c r="E449" s="240">
        <v>0</v>
      </c>
      <c r="F449" s="240">
        <v>0</v>
      </c>
      <c r="G449" s="240">
        <v>0</v>
      </c>
      <c r="H449" s="241">
        <v>0</v>
      </c>
      <c r="I449" s="133"/>
      <c r="J449" s="133"/>
    </row>
    <row r="450" spans="1:10">
      <c r="A450" s="207" t="s">
        <v>118</v>
      </c>
      <c r="B450" s="200" t="s">
        <v>119</v>
      </c>
      <c r="C450" s="246">
        <v>572371296.89999998</v>
      </c>
      <c r="D450" s="246">
        <v>583228631</v>
      </c>
      <c r="E450" s="246">
        <v>240229600</v>
      </c>
      <c r="F450" s="246">
        <v>915370327.89999998</v>
      </c>
      <c r="G450" s="246">
        <v>0</v>
      </c>
      <c r="H450" s="247">
        <v>915370327.89999998</v>
      </c>
      <c r="I450" s="133"/>
      <c r="J450" s="133"/>
    </row>
    <row r="451" spans="1:10">
      <c r="A451" s="205" t="s">
        <v>122</v>
      </c>
      <c r="B451" s="206" t="s">
        <v>123</v>
      </c>
      <c r="C451" s="244">
        <v>35025440</v>
      </c>
      <c r="D451" s="244">
        <v>0</v>
      </c>
      <c r="E451" s="244">
        <v>0</v>
      </c>
      <c r="F451" s="244">
        <v>35025440</v>
      </c>
      <c r="G451" s="244">
        <v>0</v>
      </c>
      <c r="H451" s="245">
        <v>35025440</v>
      </c>
      <c r="I451" s="133"/>
      <c r="J451" s="133"/>
    </row>
    <row r="452" spans="1:10">
      <c r="A452" s="317" t="s">
        <v>760</v>
      </c>
      <c r="B452" s="318" t="s">
        <v>598</v>
      </c>
      <c r="C452" s="242">
        <v>35025440</v>
      </c>
      <c r="D452" s="242">
        <v>0</v>
      </c>
      <c r="E452" s="242">
        <v>0</v>
      </c>
      <c r="F452" s="242">
        <v>35025440</v>
      </c>
      <c r="G452" s="242">
        <v>0</v>
      </c>
      <c r="H452" s="243">
        <v>35025440</v>
      </c>
      <c r="I452" s="133"/>
      <c r="J452" s="133"/>
    </row>
    <row r="453" spans="1:10">
      <c r="A453" s="321" t="s">
        <v>761</v>
      </c>
      <c r="B453" s="322" t="s">
        <v>598</v>
      </c>
      <c r="C453" s="240">
        <v>35025440</v>
      </c>
      <c r="D453" s="240">
        <v>0</v>
      </c>
      <c r="E453" s="240">
        <v>0</v>
      </c>
      <c r="F453" s="240">
        <v>35025440</v>
      </c>
      <c r="G453" s="240">
        <v>0</v>
      </c>
      <c r="H453" s="241">
        <v>35025440</v>
      </c>
      <c r="I453" s="133"/>
      <c r="J453" s="133"/>
    </row>
    <row r="454" spans="1:10">
      <c r="A454" s="204" t="s">
        <v>126</v>
      </c>
      <c r="B454" s="199" t="s">
        <v>127</v>
      </c>
      <c r="C454" s="232">
        <v>537345856.89999998</v>
      </c>
      <c r="D454" s="232">
        <v>583228631</v>
      </c>
      <c r="E454" s="232">
        <v>240229600</v>
      </c>
      <c r="F454" s="232">
        <v>880344887.89999998</v>
      </c>
      <c r="G454" s="232">
        <v>0</v>
      </c>
      <c r="H454" s="233">
        <v>880344887.89999998</v>
      </c>
      <c r="I454" s="133"/>
      <c r="J454" s="133"/>
    </row>
    <row r="455" spans="1:10">
      <c r="A455" s="317" t="s">
        <v>762</v>
      </c>
      <c r="B455" s="318" t="s">
        <v>763</v>
      </c>
      <c r="C455" s="242">
        <v>537345856.89999998</v>
      </c>
      <c r="D455" s="242">
        <v>583228631</v>
      </c>
      <c r="E455" s="242">
        <v>240229600</v>
      </c>
      <c r="F455" s="242">
        <v>880344887.89999998</v>
      </c>
      <c r="G455" s="242">
        <v>0</v>
      </c>
      <c r="H455" s="243">
        <v>880344887.89999998</v>
      </c>
      <c r="I455" s="133"/>
      <c r="J455" s="133"/>
    </row>
    <row r="456" spans="1:10">
      <c r="A456" s="321" t="s">
        <v>764</v>
      </c>
      <c r="B456" s="322" t="s">
        <v>763</v>
      </c>
      <c r="C456" s="240">
        <v>537345856.89999998</v>
      </c>
      <c r="D456" s="240">
        <v>583228631</v>
      </c>
      <c r="E456" s="240">
        <v>240229600</v>
      </c>
      <c r="F456" s="240">
        <v>880344887.89999998</v>
      </c>
      <c r="G456" s="240">
        <v>0</v>
      </c>
      <c r="H456" s="241">
        <v>880344887.89999998</v>
      </c>
      <c r="I456" s="133"/>
      <c r="J456" s="133"/>
    </row>
    <row r="457" spans="1:10">
      <c r="A457" s="207" t="s">
        <v>130</v>
      </c>
      <c r="B457" s="200" t="s">
        <v>131</v>
      </c>
      <c r="C457" s="246">
        <v>-919459681.89999998</v>
      </c>
      <c r="D457" s="246">
        <v>240229600</v>
      </c>
      <c r="E457" s="246">
        <v>583228631</v>
      </c>
      <c r="F457" s="246">
        <v>-1262458712.9000001</v>
      </c>
      <c r="G457" s="246">
        <v>0</v>
      </c>
      <c r="H457" s="247">
        <v>-1262458712.9000001</v>
      </c>
      <c r="I457" s="133"/>
      <c r="J457" s="133"/>
    </row>
    <row r="458" spans="1:10">
      <c r="A458" s="205" t="s">
        <v>134</v>
      </c>
      <c r="B458" s="206" t="s">
        <v>765</v>
      </c>
      <c r="C458" s="244">
        <v>-347088385</v>
      </c>
      <c r="D458" s="244">
        <v>0</v>
      </c>
      <c r="E458" s="244">
        <v>0</v>
      </c>
      <c r="F458" s="244">
        <v>-347088385</v>
      </c>
      <c r="G458" s="244">
        <v>0</v>
      </c>
      <c r="H458" s="245">
        <v>-347088385</v>
      </c>
      <c r="I458" s="133"/>
      <c r="J458" s="133"/>
    </row>
    <row r="459" spans="1:10">
      <c r="A459" s="317" t="s">
        <v>766</v>
      </c>
      <c r="B459" s="318" t="s">
        <v>767</v>
      </c>
      <c r="C459" s="242">
        <v>-347088385</v>
      </c>
      <c r="D459" s="242">
        <v>0</v>
      </c>
      <c r="E459" s="242">
        <v>0</v>
      </c>
      <c r="F459" s="242">
        <v>-347088385</v>
      </c>
      <c r="G459" s="242">
        <v>0</v>
      </c>
      <c r="H459" s="243">
        <v>-347088385</v>
      </c>
      <c r="I459" s="133"/>
      <c r="J459" s="133"/>
    </row>
    <row r="460" spans="1:10">
      <c r="A460" s="321" t="s">
        <v>768</v>
      </c>
      <c r="B460" s="322" t="s">
        <v>767</v>
      </c>
      <c r="C460" s="240">
        <v>-347088385</v>
      </c>
      <c r="D460" s="240">
        <v>0</v>
      </c>
      <c r="E460" s="240">
        <v>0</v>
      </c>
      <c r="F460" s="240">
        <v>-347088385</v>
      </c>
      <c r="G460" s="240">
        <v>0</v>
      </c>
      <c r="H460" s="241">
        <v>-347088385</v>
      </c>
      <c r="I460" s="133"/>
      <c r="J460" s="133"/>
    </row>
    <row r="461" spans="1:10">
      <c r="A461" s="205" t="s">
        <v>138</v>
      </c>
      <c r="B461" s="206" t="s">
        <v>139</v>
      </c>
      <c r="C461" s="244">
        <v>-572371296.89999998</v>
      </c>
      <c r="D461" s="244">
        <v>240229600</v>
      </c>
      <c r="E461" s="244">
        <v>583228631</v>
      </c>
      <c r="F461" s="244">
        <v>-915370327.89999998</v>
      </c>
      <c r="G461" s="244">
        <v>0</v>
      </c>
      <c r="H461" s="245">
        <v>-915370327.89999998</v>
      </c>
      <c r="I461" s="133"/>
      <c r="J461" s="133"/>
    </row>
    <row r="462" spans="1:10">
      <c r="A462" s="317" t="s">
        <v>769</v>
      </c>
      <c r="B462" s="318" t="s">
        <v>770</v>
      </c>
      <c r="C462" s="242">
        <v>-35025440</v>
      </c>
      <c r="D462" s="242">
        <v>0</v>
      </c>
      <c r="E462" s="242">
        <v>0</v>
      </c>
      <c r="F462" s="242">
        <v>-35025440</v>
      </c>
      <c r="G462" s="242">
        <v>0</v>
      </c>
      <c r="H462" s="243">
        <v>-35025440</v>
      </c>
      <c r="I462" s="133"/>
      <c r="J462" s="133"/>
    </row>
    <row r="463" spans="1:10">
      <c r="A463" s="321" t="s">
        <v>771</v>
      </c>
      <c r="B463" s="322" t="s">
        <v>770</v>
      </c>
      <c r="C463" s="240">
        <v>-35025440</v>
      </c>
      <c r="D463" s="240">
        <v>0</v>
      </c>
      <c r="E463" s="240">
        <v>0</v>
      </c>
      <c r="F463" s="240">
        <v>-35025440</v>
      </c>
      <c r="G463" s="240">
        <v>0</v>
      </c>
      <c r="H463" s="241">
        <v>-35025440</v>
      </c>
      <c r="I463" s="133"/>
      <c r="J463" s="133"/>
    </row>
    <row r="464" spans="1:10">
      <c r="A464" s="317" t="s">
        <v>772</v>
      </c>
      <c r="B464" s="318" t="s">
        <v>773</v>
      </c>
      <c r="C464" s="242">
        <v>-537345856.89999998</v>
      </c>
      <c r="D464" s="242">
        <v>240229600</v>
      </c>
      <c r="E464" s="242">
        <v>583228631</v>
      </c>
      <c r="F464" s="242">
        <v>-880344887.89999998</v>
      </c>
      <c r="G464" s="242">
        <v>0</v>
      </c>
      <c r="H464" s="243">
        <v>-880344887.89999998</v>
      </c>
      <c r="I464" s="133"/>
      <c r="J464" s="133"/>
    </row>
    <row r="465" spans="1:10">
      <c r="A465" s="321" t="s">
        <v>774</v>
      </c>
      <c r="B465" s="322" t="s">
        <v>763</v>
      </c>
      <c r="C465" s="240">
        <v>-537345856.89999998</v>
      </c>
      <c r="D465" s="240">
        <v>240229600</v>
      </c>
      <c r="E465" s="240">
        <v>583228631</v>
      </c>
      <c r="F465" s="240">
        <v>-880344887.89999998</v>
      </c>
      <c r="G465" s="240">
        <v>0</v>
      </c>
      <c r="H465" s="241">
        <v>-880344887.89999998</v>
      </c>
      <c r="I465" s="133"/>
      <c r="J465" s="133"/>
    </row>
    <row r="466" spans="1:10">
      <c r="A466" s="222" t="s">
        <v>108</v>
      </c>
      <c r="B466" s="223" t="s">
        <v>109</v>
      </c>
      <c r="C466" s="238">
        <v>0</v>
      </c>
      <c r="D466" s="238">
        <v>3317005791</v>
      </c>
      <c r="E466" s="238">
        <v>3317005791</v>
      </c>
      <c r="F466" s="238">
        <v>0</v>
      </c>
      <c r="G466" s="238">
        <v>0</v>
      </c>
      <c r="H466" s="239">
        <v>0</v>
      </c>
      <c r="I466" s="133"/>
      <c r="J466" s="133"/>
    </row>
    <row r="467" spans="1:10">
      <c r="A467" s="207" t="s">
        <v>112</v>
      </c>
      <c r="B467" s="200" t="s">
        <v>113</v>
      </c>
      <c r="C467" s="246">
        <v>36769326799.209999</v>
      </c>
      <c r="D467" s="246">
        <v>2623417221</v>
      </c>
      <c r="E467" s="246">
        <v>693588570</v>
      </c>
      <c r="F467" s="246">
        <v>34839498148.209999</v>
      </c>
      <c r="G467" s="246">
        <v>0</v>
      </c>
      <c r="H467" s="247">
        <v>34839498148.209999</v>
      </c>
      <c r="I467" s="133"/>
      <c r="J467" s="133"/>
    </row>
    <row r="468" spans="1:10" ht="25.5">
      <c r="A468" s="205" t="s">
        <v>116</v>
      </c>
      <c r="B468" s="206" t="s">
        <v>117</v>
      </c>
      <c r="C468" s="244">
        <v>36739815679</v>
      </c>
      <c r="D468" s="244">
        <v>2623417221</v>
      </c>
      <c r="E468" s="244">
        <v>693588570</v>
      </c>
      <c r="F468" s="244">
        <v>34809987028</v>
      </c>
      <c r="G468" s="244">
        <v>0</v>
      </c>
      <c r="H468" s="245">
        <v>34809987028</v>
      </c>
      <c r="I468" s="133"/>
      <c r="J468" s="133"/>
    </row>
    <row r="469" spans="1:10">
      <c r="A469" s="317" t="s">
        <v>775</v>
      </c>
      <c r="B469" s="318" t="s">
        <v>776</v>
      </c>
      <c r="C469" s="242">
        <v>36739815679</v>
      </c>
      <c r="D469" s="242">
        <v>2623417221</v>
      </c>
      <c r="E469" s="242">
        <v>693588570</v>
      </c>
      <c r="F469" s="242">
        <v>34809987028</v>
      </c>
      <c r="G469" s="242">
        <v>0</v>
      </c>
      <c r="H469" s="243">
        <v>34809987028</v>
      </c>
      <c r="I469" s="133"/>
      <c r="J469" s="133"/>
    </row>
    <row r="470" spans="1:10">
      <c r="A470" s="321" t="s">
        <v>777</v>
      </c>
      <c r="B470" s="322" t="s">
        <v>776</v>
      </c>
      <c r="C470" s="240">
        <v>36739815679</v>
      </c>
      <c r="D470" s="240">
        <v>2623417221</v>
      </c>
      <c r="E470" s="240">
        <v>693588570</v>
      </c>
      <c r="F470" s="240">
        <v>34809987028</v>
      </c>
      <c r="G470" s="240">
        <v>0</v>
      </c>
      <c r="H470" s="241">
        <v>34809987028</v>
      </c>
      <c r="I470" s="133"/>
      <c r="J470" s="133"/>
    </row>
    <row r="471" spans="1:10">
      <c r="A471" s="205" t="s">
        <v>120</v>
      </c>
      <c r="B471" s="206" t="s">
        <v>121</v>
      </c>
      <c r="C471" s="244">
        <v>29511120.210000001</v>
      </c>
      <c r="D471" s="244">
        <v>0</v>
      </c>
      <c r="E471" s="244">
        <v>0</v>
      </c>
      <c r="F471" s="244">
        <v>29511120.210000001</v>
      </c>
      <c r="G471" s="244">
        <v>0</v>
      </c>
      <c r="H471" s="245">
        <v>29511120.210000001</v>
      </c>
      <c r="I471" s="133"/>
      <c r="J471" s="133"/>
    </row>
    <row r="472" spans="1:10">
      <c r="A472" s="317" t="s">
        <v>778</v>
      </c>
      <c r="B472" s="318" t="s">
        <v>779</v>
      </c>
      <c r="C472" s="242">
        <v>29511120.210000001</v>
      </c>
      <c r="D472" s="242">
        <v>0</v>
      </c>
      <c r="E472" s="242">
        <v>0</v>
      </c>
      <c r="F472" s="242">
        <v>29511120.210000001</v>
      </c>
      <c r="G472" s="242">
        <v>0</v>
      </c>
      <c r="H472" s="243">
        <v>29511120.210000001</v>
      </c>
      <c r="I472" s="133"/>
      <c r="J472" s="133"/>
    </row>
    <row r="473" spans="1:10">
      <c r="A473" s="321" t="s">
        <v>780</v>
      </c>
      <c r="B473" s="322" t="s">
        <v>779</v>
      </c>
      <c r="C473" s="240">
        <v>29511120.210000001</v>
      </c>
      <c r="D473" s="240">
        <v>0</v>
      </c>
      <c r="E473" s="240">
        <v>0</v>
      </c>
      <c r="F473" s="240">
        <v>29511120.210000001</v>
      </c>
      <c r="G473" s="240">
        <v>0</v>
      </c>
      <c r="H473" s="241">
        <v>29511120.210000001</v>
      </c>
      <c r="I473" s="133"/>
      <c r="J473" s="133"/>
    </row>
    <row r="474" spans="1:10">
      <c r="A474" s="207" t="s">
        <v>124</v>
      </c>
      <c r="B474" s="200" t="s">
        <v>125</v>
      </c>
      <c r="C474" s="246">
        <v>1568714125</v>
      </c>
      <c r="D474" s="246">
        <v>0</v>
      </c>
      <c r="E474" s="246">
        <v>0</v>
      </c>
      <c r="F474" s="246">
        <v>1568714125</v>
      </c>
      <c r="G474" s="246">
        <v>0</v>
      </c>
      <c r="H474" s="247">
        <v>1568714125</v>
      </c>
      <c r="I474" s="133"/>
      <c r="J474" s="133"/>
    </row>
    <row r="475" spans="1:10">
      <c r="A475" s="205" t="s">
        <v>128</v>
      </c>
      <c r="B475" s="206" t="s">
        <v>129</v>
      </c>
      <c r="C475" s="244">
        <v>1568714125</v>
      </c>
      <c r="D475" s="244">
        <v>0</v>
      </c>
      <c r="E475" s="244">
        <v>0</v>
      </c>
      <c r="F475" s="244">
        <v>1568714125</v>
      </c>
      <c r="G475" s="244">
        <v>0</v>
      </c>
      <c r="H475" s="245">
        <v>1568714125</v>
      </c>
      <c r="I475" s="133"/>
      <c r="J475" s="133"/>
    </row>
    <row r="476" spans="1:10">
      <c r="A476" s="317" t="s">
        <v>781</v>
      </c>
      <c r="B476" s="318" t="s">
        <v>782</v>
      </c>
      <c r="C476" s="242">
        <v>1568714125</v>
      </c>
      <c r="D476" s="242">
        <v>0</v>
      </c>
      <c r="E476" s="242">
        <v>0</v>
      </c>
      <c r="F476" s="242">
        <v>1568714125</v>
      </c>
      <c r="G476" s="242">
        <v>0</v>
      </c>
      <c r="H476" s="243">
        <v>1568714125</v>
      </c>
      <c r="I476" s="133"/>
      <c r="J476" s="133"/>
    </row>
    <row r="477" spans="1:10">
      <c r="A477" s="321" t="s">
        <v>783</v>
      </c>
      <c r="B477" s="322" t="s">
        <v>782</v>
      </c>
      <c r="C477" s="240">
        <v>1568714125</v>
      </c>
      <c r="D477" s="240">
        <v>0</v>
      </c>
      <c r="E477" s="240">
        <v>0</v>
      </c>
      <c r="F477" s="240">
        <v>1568714125</v>
      </c>
      <c r="G477" s="240">
        <v>0</v>
      </c>
      <c r="H477" s="241">
        <v>1568714125</v>
      </c>
      <c r="I477" s="133"/>
      <c r="J477" s="133"/>
    </row>
    <row r="478" spans="1:10">
      <c r="A478" s="207" t="s">
        <v>132</v>
      </c>
      <c r="B478" s="200" t="s">
        <v>133</v>
      </c>
      <c r="C478" s="246">
        <v>-38338040924.209999</v>
      </c>
      <c r="D478" s="246">
        <v>693588570</v>
      </c>
      <c r="E478" s="246">
        <v>2623417221</v>
      </c>
      <c r="F478" s="246">
        <v>-36408212273.209999</v>
      </c>
      <c r="G478" s="246">
        <v>0</v>
      </c>
      <c r="H478" s="247">
        <v>-36408212273.209999</v>
      </c>
      <c r="I478" s="133"/>
      <c r="J478" s="133"/>
    </row>
    <row r="479" spans="1:10">
      <c r="A479" s="205" t="s">
        <v>136</v>
      </c>
      <c r="B479" s="206" t="s">
        <v>137</v>
      </c>
      <c r="C479" s="244">
        <v>-36769326799.209999</v>
      </c>
      <c r="D479" s="244">
        <v>693588570</v>
      </c>
      <c r="E479" s="244">
        <v>2623417221</v>
      </c>
      <c r="F479" s="244">
        <v>-34839498148.209999</v>
      </c>
      <c r="G479" s="244">
        <v>0</v>
      </c>
      <c r="H479" s="245">
        <v>-34839498148.209999</v>
      </c>
      <c r="I479" s="133"/>
      <c r="J479" s="133"/>
    </row>
    <row r="480" spans="1:10" ht="25.5">
      <c r="A480" s="317" t="s">
        <v>784</v>
      </c>
      <c r="B480" s="318" t="s">
        <v>785</v>
      </c>
      <c r="C480" s="242">
        <v>-36739815679</v>
      </c>
      <c r="D480" s="242">
        <v>693588570</v>
      </c>
      <c r="E480" s="242">
        <v>2623417221</v>
      </c>
      <c r="F480" s="242">
        <v>-34809987028</v>
      </c>
      <c r="G480" s="242">
        <v>0</v>
      </c>
      <c r="H480" s="243">
        <v>-34809987028</v>
      </c>
      <c r="I480" s="133"/>
      <c r="J480" s="133"/>
    </row>
    <row r="481" spans="1:10" ht="25.5">
      <c r="A481" s="321" t="s">
        <v>786</v>
      </c>
      <c r="B481" s="322" t="s">
        <v>785</v>
      </c>
      <c r="C481" s="240">
        <v>-36739815679</v>
      </c>
      <c r="D481" s="240">
        <v>693588570</v>
      </c>
      <c r="E481" s="240">
        <v>2623417221</v>
      </c>
      <c r="F481" s="240">
        <v>-34809987028</v>
      </c>
      <c r="G481" s="240">
        <v>0</v>
      </c>
      <c r="H481" s="241">
        <v>-34809987028</v>
      </c>
      <c r="I481" s="133"/>
      <c r="J481" s="133"/>
    </row>
    <row r="482" spans="1:10">
      <c r="A482" s="317" t="s">
        <v>787</v>
      </c>
      <c r="B482" s="318" t="s">
        <v>788</v>
      </c>
      <c r="C482" s="242">
        <v>-29511120.210000001</v>
      </c>
      <c r="D482" s="242">
        <v>0</v>
      </c>
      <c r="E482" s="242">
        <v>0</v>
      </c>
      <c r="F482" s="242">
        <v>-29511120.210000001</v>
      </c>
      <c r="G482" s="242">
        <v>0</v>
      </c>
      <c r="H482" s="243">
        <v>-29511120.210000001</v>
      </c>
      <c r="I482" s="133"/>
      <c r="J482" s="133"/>
    </row>
    <row r="483" spans="1:10">
      <c r="A483" s="321" t="s">
        <v>789</v>
      </c>
      <c r="B483" s="322" t="s">
        <v>788</v>
      </c>
      <c r="C483" s="323">
        <v>-29511120.210000001</v>
      </c>
      <c r="D483" s="323">
        <v>0</v>
      </c>
      <c r="E483" s="323">
        <v>0</v>
      </c>
      <c r="F483" s="323">
        <v>-29511120.210000001</v>
      </c>
      <c r="G483" s="323">
        <v>0</v>
      </c>
      <c r="H483" s="326">
        <v>-29511120.210000001</v>
      </c>
      <c r="I483" s="133"/>
      <c r="J483" s="133"/>
    </row>
    <row r="484" spans="1:10">
      <c r="A484" s="205" t="s">
        <v>140</v>
      </c>
      <c r="B484" s="206" t="s">
        <v>141</v>
      </c>
      <c r="C484" s="324">
        <v>-1568714125</v>
      </c>
      <c r="D484" s="324">
        <v>0</v>
      </c>
      <c r="E484" s="324">
        <v>0</v>
      </c>
      <c r="F484" s="324">
        <v>-1568714125</v>
      </c>
      <c r="G484" s="324">
        <v>0</v>
      </c>
      <c r="H484" s="327">
        <v>-1568714125</v>
      </c>
    </row>
    <row r="485" spans="1:10">
      <c r="A485" s="317" t="s">
        <v>790</v>
      </c>
      <c r="B485" s="318" t="s">
        <v>791</v>
      </c>
      <c r="C485" s="325">
        <v>-1568714125</v>
      </c>
      <c r="D485" s="325">
        <v>0</v>
      </c>
      <c r="E485" s="325">
        <v>0</v>
      </c>
      <c r="F485" s="325">
        <v>-1568714125</v>
      </c>
      <c r="G485" s="325">
        <v>0</v>
      </c>
      <c r="H485" s="328">
        <v>-1568714125</v>
      </c>
    </row>
    <row r="486" spans="1:10" ht="15.75" thickBot="1">
      <c r="A486" s="329" t="s">
        <v>792</v>
      </c>
      <c r="B486" s="330" t="s">
        <v>782</v>
      </c>
      <c r="C486" s="331">
        <v>-1568714125</v>
      </c>
      <c r="D486" s="331">
        <v>0</v>
      </c>
      <c r="E486" s="331">
        <v>0</v>
      </c>
      <c r="F486" s="331">
        <v>-1568714125</v>
      </c>
      <c r="G486" s="331">
        <v>0</v>
      </c>
      <c r="H486" s="332">
        <v>-1568714125</v>
      </c>
    </row>
  </sheetData>
  <autoFilter ref="A6:Q489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5"/>
  <sheetViews>
    <sheetView workbookViewId="0">
      <selection activeCell="A4" sqref="A4"/>
    </sheetView>
  </sheetViews>
  <sheetFormatPr baseColWidth="10" defaultColWidth="11.42578125" defaultRowHeight="15"/>
  <cols>
    <col min="1" max="1" width="14" style="161" customWidth="1"/>
    <col min="2" max="2" width="42" style="161" customWidth="1"/>
    <col min="3" max="3" width="19" style="162" customWidth="1"/>
    <col min="4" max="4" width="18.85546875" style="162" customWidth="1"/>
    <col min="5" max="5" width="19.28515625" style="162" customWidth="1"/>
    <col min="6" max="6" width="20" style="162" bestFit="1" customWidth="1"/>
    <col min="7" max="7" width="18.85546875" style="211" bestFit="1" customWidth="1"/>
    <col min="8" max="8" width="20" style="211" bestFit="1" customWidth="1"/>
    <col min="9" max="10" width="24.7109375" style="161" customWidth="1"/>
    <col min="11" max="12" width="11.42578125" style="161" customWidth="1"/>
    <col min="13" max="16384" width="11.42578125" style="161"/>
  </cols>
  <sheetData>
    <row r="1" spans="1:12" s="158" customFormat="1" ht="30">
      <c r="A1" s="128" t="s">
        <v>209</v>
      </c>
      <c r="B1" s="128" t="s">
        <v>210</v>
      </c>
      <c r="D1" s="159"/>
      <c r="E1" s="159"/>
    </row>
    <row r="2" spans="1:12" s="158" customFormat="1" ht="30">
      <c r="A2" s="128" t="s">
        <v>211</v>
      </c>
      <c r="B2" s="128" t="s">
        <v>212</v>
      </c>
      <c r="D2" s="159"/>
      <c r="E2" s="159"/>
    </row>
    <row r="3" spans="1:12" s="158" customFormat="1" ht="30">
      <c r="A3" s="128" t="s">
        <v>213</v>
      </c>
      <c r="B3" s="130" t="s">
        <v>821</v>
      </c>
      <c r="D3" s="159"/>
      <c r="E3" s="159"/>
    </row>
    <row r="4" spans="1:12" s="158" customFormat="1" ht="30">
      <c r="A4" s="128" t="s">
        <v>214</v>
      </c>
      <c r="B4" s="130" t="s">
        <v>822</v>
      </c>
      <c r="D4" s="159"/>
      <c r="E4" s="159"/>
    </row>
    <row r="5" spans="1:12" s="158" customFormat="1" ht="15.75" thickBot="1">
      <c r="A5" s="160"/>
      <c r="B5" s="160"/>
      <c r="D5" s="159"/>
      <c r="E5" s="159"/>
    </row>
    <row r="6" spans="1:12" s="133" customFormat="1" ht="30.75" thickBot="1">
      <c r="A6" s="170" t="s">
        <v>793</v>
      </c>
      <c r="B6" s="171" t="s">
        <v>155</v>
      </c>
      <c r="C6" s="172" t="s">
        <v>794</v>
      </c>
      <c r="D6" s="172" t="s">
        <v>795</v>
      </c>
      <c r="E6" s="172" t="s">
        <v>796</v>
      </c>
      <c r="F6" s="172" t="s">
        <v>797</v>
      </c>
      <c r="G6" s="172" t="s">
        <v>798</v>
      </c>
      <c r="H6" s="172" t="s">
        <v>799</v>
      </c>
    </row>
    <row r="7" spans="1:12" s="133" customFormat="1">
      <c r="A7" s="220" t="s">
        <v>222</v>
      </c>
      <c r="B7" s="221" t="s">
        <v>223</v>
      </c>
      <c r="C7" s="228">
        <v>22873504940.110001</v>
      </c>
      <c r="D7" s="228">
        <v>1940157959.9300001</v>
      </c>
      <c r="E7" s="228">
        <v>3468597769.8200002</v>
      </c>
      <c r="F7" s="228">
        <v>21345065130.220001</v>
      </c>
      <c r="G7" s="228">
        <v>12894181812.15</v>
      </c>
      <c r="H7" s="229">
        <v>8450883318.0699997</v>
      </c>
      <c r="I7" s="272">
        <f>+F7-F124-F269</f>
        <v>2077786147.9500027</v>
      </c>
      <c r="J7" s="273">
        <f>+F302-F321</f>
        <v>2077786147.9499998</v>
      </c>
      <c r="K7" s="274">
        <f>+I7-J7</f>
        <v>2.86102294921875E-6</v>
      </c>
      <c r="L7" s="333"/>
    </row>
    <row r="8" spans="1:12" s="133" customFormat="1">
      <c r="A8" s="137" t="s">
        <v>16</v>
      </c>
      <c r="B8" s="138" t="s">
        <v>17</v>
      </c>
      <c r="C8" s="230">
        <v>1157254427.6800001</v>
      </c>
      <c r="D8" s="230">
        <v>898325194</v>
      </c>
      <c r="E8" s="230">
        <v>828629166</v>
      </c>
      <c r="F8" s="230">
        <v>1226950455.6800001</v>
      </c>
      <c r="G8" s="230">
        <v>1226950455.6800001</v>
      </c>
      <c r="H8" s="231">
        <v>0</v>
      </c>
      <c r="I8" s="226"/>
      <c r="J8" s="226"/>
      <c r="L8" s="333"/>
    </row>
    <row r="9" spans="1:12" s="133" customFormat="1">
      <c r="A9" s="215" t="s">
        <v>20</v>
      </c>
      <c r="B9" s="212" t="s">
        <v>21</v>
      </c>
      <c r="C9" s="248">
        <v>10000000</v>
      </c>
      <c r="D9" s="248">
        <v>0</v>
      </c>
      <c r="E9" s="248">
        <v>0</v>
      </c>
      <c r="F9" s="248">
        <v>10000000</v>
      </c>
      <c r="G9" s="248">
        <v>10000000</v>
      </c>
      <c r="H9" s="249">
        <v>0</v>
      </c>
      <c r="I9" s="226"/>
      <c r="J9" s="226"/>
      <c r="L9" s="333"/>
    </row>
    <row r="10" spans="1:12" s="133" customFormat="1">
      <c r="A10" s="315" t="s">
        <v>224</v>
      </c>
      <c r="B10" s="316" t="s">
        <v>225</v>
      </c>
      <c r="C10" s="234">
        <v>10000000</v>
      </c>
      <c r="D10" s="234">
        <v>0</v>
      </c>
      <c r="E10" s="234">
        <v>0</v>
      </c>
      <c r="F10" s="234">
        <v>10000000</v>
      </c>
      <c r="G10" s="234">
        <v>10000000</v>
      </c>
      <c r="H10" s="235">
        <v>0</v>
      </c>
      <c r="I10" s="226"/>
      <c r="J10" s="226"/>
      <c r="L10" s="333"/>
    </row>
    <row r="11" spans="1:12" s="133" customFormat="1">
      <c r="A11" s="321" t="s">
        <v>226</v>
      </c>
      <c r="B11" s="322" t="s">
        <v>227</v>
      </c>
      <c r="C11" s="250">
        <v>10000000</v>
      </c>
      <c r="D11" s="250">
        <v>0</v>
      </c>
      <c r="E11" s="250">
        <v>0</v>
      </c>
      <c r="F11" s="250">
        <v>10000000</v>
      </c>
      <c r="G11" s="250">
        <v>10000000</v>
      </c>
      <c r="H11" s="241">
        <v>0</v>
      </c>
      <c r="I11" s="226"/>
      <c r="J11" s="226"/>
      <c r="L11" s="333"/>
    </row>
    <row r="12" spans="1:12" s="133" customFormat="1">
      <c r="A12" s="215" t="s">
        <v>24</v>
      </c>
      <c r="B12" s="212" t="s">
        <v>25</v>
      </c>
      <c r="C12" s="248">
        <v>1147254427.6800001</v>
      </c>
      <c r="D12" s="248">
        <v>898325194</v>
      </c>
      <c r="E12" s="248">
        <v>828629166</v>
      </c>
      <c r="F12" s="248">
        <v>1216950455.6800001</v>
      </c>
      <c r="G12" s="248">
        <v>1216950455.6800001</v>
      </c>
      <c r="H12" s="249">
        <v>0</v>
      </c>
      <c r="I12" s="226"/>
      <c r="J12" s="226"/>
      <c r="L12" s="333"/>
    </row>
    <row r="13" spans="1:12" s="133" customFormat="1">
      <c r="A13" s="315" t="s">
        <v>228</v>
      </c>
      <c r="B13" s="316" t="s">
        <v>227</v>
      </c>
      <c r="C13" s="234">
        <v>1147254427.6800001</v>
      </c>
      <c r="D13" s="234">
        <v>898325194</v>
      </c>
      <c r="E13" s="234">
        <v>828629166</v>
      </c>
      <c r="F13" s="234">
        <v>1216950455.6800001</v>
      </c>
      <c r="G13" s="234">
        <v>1216950455.6800001</v>
      </c>
      <c r="H13" s="235">
        <v>0</v>
      </c>
      <c r="I13" s="226"/>
      <c r="J13" s="226"/>
      <c r="L13" s="333"/>
    </row>
    <row r="14" spans="1:12" s="133" customFormat="1">
      <c r="A14" s="321" t="s">
        <v>229</v>
      </c>
      <c r="B14" s="322" t="s">
        <v>227</v>
      </c>
      <c r="C14" s="250">
        <v>1147254427.6800001</v>
      </c>
      <c r="D14" s="250">
        <v>898325194</v>
      </c>
      <c r="E14" s="250">
        <v>828629166</v>
      </c>
      <c r="F14" s="250">
        <v>1216950455.6800001</v>
      </c>
      <c r="G14" s="250">
        <v>1216950455.6800001</v>
      </c>
      <c r="H14" s="241">
        <v>0</v>
      </c>
      <c r="I14" s="226"/>
      <c r="J14" s="226"/>
      <c r="L14" s="333"/>
    </row>
    <row r="15" spans="1:12" s="133" customFormat="1">
      <c r="A15" s="207" t="s">
        <v>28</v>
      </c>
      <c r="B15" s="200" t="s">
        <v>230</v>
      </c>
      <c r="C15" s="251">
        <v>4572617606.1000004</v>
      </c>
      <c r="D15" s="251">
        <v>513015648</v>
      </c>
      <c r="E15" s="251">
        <v>863537851</v>
      </c>
      <c r="F15" s="251">
        <v>4222095403.0999999</v>
      </c>
      <c r="G15" s="246">
        <v>3351376902.0999999</v>
      </c>
      <c r="H15" s="247">
        <v>870718501</v>
      </c>
      <c r="I15" s="226"/>
      <c r="J15" s="226"/>
      <c r="L15" s="333"/>
    </row>
    <row r="16" spans="1:12" s="133" customFormat="1" ht="25.5">
      <c r="A16" s="215" t="s">
        <v>32</v>
      </c>
      <c r="B16" s="212" t="s">
        <v>33</v>
      </c>
      <c r="C16" s="248">
        <v>4769757238.1999998</v>
      </c>
      <c r="D16" s="248">
        <v>474357977</v>
      </c>
      <c r="E16" s="248">
        <v>844846263</v>
      </c>
      <c r="F16" s="248">
        <v>4399268952.1999998</v>
      </c>
      <c r="G16" s="261">
        <v>3245657175.1999998</v>
      </c>
      <c r="H16" s="262">
        <v>1153611777</v>
      </c>
      <c r="I16" s="226"/>
      <c r="J16" s="226"/>
      <c r="L16" s="333"/>
    </row>
    <row r="17" spans="1:12" s="133" customFormat="1">
      <c r="A17" s="317" t="s">
        <v>231</v>
      </c>
      <c r="B17" s="318" t="s">
        <v>232</v>
      </c>
      <c r="C17" s="252">
        <v>4769757238.1999998</v>
      </c>
      <c r="D17" s="252">
        <v>474357977</v>
      </c>
      <c r="E17" s="252">
        <v>844846263</v>
      </c>
      <c r="F17" s="252">
        <v>4399268952.1999998</v>
      </c>
      <c r="G17" s="376">
        <v>3245657175.1999998</v>
      </c>
      <c r="H17" s="377">
        <v>1153611777</v>
      </c>
      <c r="I17" s="226"/>
      <c r="J17" s="226"/>
      <c r="L17" s="333"/>
    </row>
    <row r="18" spans="1:12" s="133" customFormat="1">
      <c r="A18" s="321" t="s">
        <v>233</v>
      </c>
      <c r="B18" s="322" t="s">
        <v>232</v>
      </c>
      <c r="C18" s="250">
        <v>4769757238.1999998</v>
      </c>
      <c r="D18" s="250">
        <v>474357977</v>
      </c>
      <c r="E18" s="250">
        <v>844846263</v>
      </c>
      <c r="F18" s="250">
        <v>4399268952.1999998</v>
      </c>
      <c r="G18" s="380">
        <v>3245657175.1999998</v>
      </c>
      <c r="H18" s="381">
        <v>1153611777</v>
      </c>
      <c r="I18" s="226"/>
      <c r="J18" s="226"/>
      <c r="L18" s="333"/>
    </row>
    <row r="19" spans="1:12" s="133" customFormat="1">
      <c r="A19" s="215" t="s">
        <v>36</v>
      </c>
      <c r="B19" s="212" t="s">
        <v>37</v>
      </c>
      <c r="C19" s="248">
        <v>87028138.900000006</v>
      </c>
      <c r="D19" s="248">
        <v>37383176</v>
      </c>
      <c r="E19" s="248">
        <v>18691588</v>
      </c>
      <c r="F19" s="248">
        <v>105719726.90000001</v>
      </c>
      <c r="G19" s="248">
        <v>105719726.90000001</v>
      </c>
      <c r="H19" s="249">
        <v>0</v>
      </c>
      <c r="I19" s="226"/>
      <c r="J19" s="226"/>
      <c r="L19" s="333"/>
    </row>
    <row r="20" spans="1:12" s="133" customFormat="1" ht="25.5">
      <c r="A20" s="317" t="s">
        <v>234</v>
      </c>
      <c r="B20" s="318" t="s">
        <v>235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63">
        <v>0</v>
      </c>
      <c r="I20" s="226"/>
      <c r="J20" s="226"/>
      <c r="L20" s="333"/>
    </row>
    <row r="21" spans="1:12" s="133" customFormat="1" ht="25.5">
      <c r="A21" s="321" t="s">
        <v>236</v>
      </c>
      <c r="B21" s="322" t="s">
        <v>235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64">
        <v>0</v>
      </c>
      <c r="I21" s="226"/>
      <c r="J21" s="226"/>
      <c r="L21" s="333"/>
    </row>
    <row r="22" spans="1:12" s="133" customFormat="1">
      <c r="A22" s="315" t="s">
        <v>237</v>
      </c>
      <c r="B22" s="316" t="s">
        <v>238</v>
      </c>
      <c r="C22" s="234">
        <v>87028138.900000006</v>
      </c>
      <c r="D22" s="234">
        <v>37383176</v>
      </c>
      <c r="E22" s="234">
        <v>18691588</v>
      </c>
      <c r="F22" s="234">
        <v>105719726.90000001</v>
      </c>
      <c r="G22" s="234">
        <v>105719726.90000001</v>
      </c>
      <c r="H22" s="235">
        <v>0</v>
      </c>
      <c r="I22" s="226"/>
      <c r="J22" s="226"/>
      <c r="L22" s="333"/>
    </row>
    <row r="23" spans="1:12" s="133" customFormat="1">
      <c r="A23" s="319" t="s">
        <v>239</v>
      </c>
      <c r="B23" s="320" t="s">
        <v>238</v>
      </c>
      <c r="C23" s="236">
        <v>87028138.900000006</v>
      </c>
      <c r="D23" s="236">
        <v>37383176</v>
      </c>
      <c r="E23" s="236">
        <v>18691588</v>
      </c>
      <c r="F23" s="236">
        <v>105719726.90000001</v>
      </c>
      <c r="G23" s="236">
        <v>105719726.90000001</v>
      </c>
      <c r="H23" s="237">
        <v>0</v>
      </c>
      <c r="I23" s="226"/>
      <c r="J23" s="226"/>
      <c r="L23" s="333"/>
    </row>
    <row r="24" spans="1:12" s="133" customFormat="1">
      <c r="A24" s="317" t="s">
        <v>240</v>
      </c>
      <c r="B24" s="318" t="s">
        <v>241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63">
        <v>0</v>
      </c>
      <c r="I24" s="226"/>
      <c r="J24" s="226"/>
      <c r="L24" s="333"/>
    </row>
    <row r="25" spans="1:12" s="133" customFormat="1">
      <c r="A25" s="321" t="s">
        <v>242</v>
      </c>
      <c r="B25" s="322" t="s">
        <v>241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  <c r="H25" s="264">
        <v>0</v>
      </c>
      <c r="I25" s="226"/>
      <c r="J25" s="226"/>
      <c r="L25" s="333"/>
    </row>
    <row r="26" spans="1:12" s="133" customFormat="1" ht="25.5">
      <c r="A26" s="215" t="s">
        <v>40</v>
      </c>
      <c r="B26" s="212" t="s">
        <v>41</v>
      </c>
      <c r="C26" s="248">
        <v>-284167771</v>
      </c>
      <c r="D26" s="248">
        <v>1274495</v>
      </c>
      <c r="E26" s="248">
        <v>0</v>
      </c>
      <c r="F26" s="248">
        <v>-282893276</v>
      </c>
      <c r="G26" s="248">
        <v>0</v>
      </c>
      <c r="H26" s="249">
        <v>-282893276</v>
      </c>
      <c r="I26" s="226"/>
      <c r="J26" s="226"/>
      <c r="L26" s="333"/>
    </row>
    <row r="27" spans="1:12" s="133" customFormat="1">
      <c r="A27" s="317" t="s">
        <v>243</v>
      </c>
      <c r="B27" s="318" t="s">
        <v>244</v>
      </c>
      <c r="C27" s="252">
        <v>-284167771</v>
      </c>
      <c r="D27" s="252">
        <v>1274495</v>
      </c>
      <c r="E27" s="252">
        <v>0</v>
      </c>
      <c r="F27" s="252">
        <v>-282893276</v>
      </c>
      <c r="G27" s="242">
        <v>0</v>
      </c>
      <c r="H27" s="263">
        <v>-282893276</v>
      </c>
      <c r="I27" s="226"/>
      <c r="J27" s="226"/>
      <c r="L27" s="333"/>
    </row>
    <row r="28" spans="1:12" s="133" customFormat="1">
      <c r="A28" s="321" t="s">
        <v>245</v>
      </c>
      <c r="B28" s="322" t="s">
        <v>244</v>
      </c>
      <c r="C28" s="250">
        <v>-284167771</v>
      </c>
      <c r="D28" s="250">
        <v>1274495</v>
      </c>
      <c r="E28" s="250">
        <v>0</v>
      </c>
      <c r="F28" s="250">
        <v>-282893276</v>
      </c>
      <c r="G28" s="240">
        <v>0</v>
      </c>
      <c r="H28" s="264">
        <v>-282893276</v>
      </c>
      <c r="I28" s="226"/>
      <c r="J28" s="226"/>
      <c r="L28" s="333"/>
    </row>
    <row r="29" spans="1:12" s="133" customFormat="1">
      <c r="A29" s="137" t="s">
        <v>246</v>
      </c>
      <c r="B29" s="138" t="s">
        <v>44</v>
      </c>
      <c r="C29" s="230">
        <v>0</v>
      </c>
      <c r="D29" s="230">
        <v>0</v>
      </c>
      <c r="E29" s="230">
        <v>0</v>
      </c>
      <c r="F29" s="230">
        <v>0</v>
      </c>
      <c r="G29" s="230">
        <v>0</v>
      </c>
      <c r="H29" s="231">
        <v>0</v>
      </c>
      <c r="I29" s="226"/>
      <c r="J29" s="226"/>
      <c r="L29" s="333"/>
    </row>
    <row r="30" spans="1:12" s="133" customFormat="1">
      <c r="A30" s="216" t="s">
        <v>47</v>
      </c>
      <c r="B30" s="213" t="s">
        <v>48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65">
        <v>0</v>
      </c>
      <c r="I30" s="226"/>
      <c r="J30" s="226"/>
      <c r="L30" s="333"/>
    </row>
    <row r="31" spans="1:12" s="133" customFormat="1">
      <c r="A31" s="317" t="s">
        <v>253</v>
      </c>
      <c r="B31" s="318" t="s">
        <v>254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63">
        <v>0</v>
      </c>
      <c r="I31" s="226"/>
      <c r="J31" s="226"/>
      <c r="L31" s="333"/>
    </row>
    <row r="32" spans="1:12" s="133" customFormat="1">
      <c r="A32" s="321" t="s">
        <v>255</v>
      </c>
      <c r="B32" s="322" t="s">
        <v>254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  <c r="H32" s="264">
        <v>0</v>
      </c>
      <c r="I32" s="226"/>
      <c r="J32" s="226"/>
      <c r="L32" s="333"/>
    </row>
    <row r="33" spans="1:12" s="133" customFormat="1">
      <c r="A33" s="207" t="s">
        <v>73</v>
      </c>
      <c r="B33" s="200" t="s">
        <v>74</v>
      </c>
      <c r="C33" s="251">
        <v>7605267003.0699997</v>
      </c>
      <c r="D33" s="251">
        <v>0</v>
      </c>
      <c r="E33" s="251">
        <v>25102186</v>
      </c>
      <c r="F33" s="251">
        <v>7580164817.0699997</v>
      </c>
      <c r="G33" s="251">
        <v>0</v>
      </c>
      <c r="H33" s="266">
        <v>7580164817.0699997</v>
      </c>
      <c r="I33" s="226"/>
      <c r="J33" s="226"/>
      <c r="L33" s="333"/>
    </row>
    <row r="34" spans="1:12" s="133" customFormat="1">
      <c r="A34" s="216" t="s">
        <v>75</v>
      </c>
      <c r="B34" s="213" t="s">
        <v>76</v>
      </c>
      <c r="C34" s="253">
        <v>1030903897</v>
      </c>
      <c r="D34" s="253">
        <v>0</v>
      </c>
      <c r="E34" s="253">
        <v>0</v>
      </c>
      <c r="F34" s="253">
        <v>1030903897</v>
      </c>
      <c r="G34" s="253">
        <v>0</v>
      </c>
      <c r="H34" s="265">
        <v>1030903897</v>
      </c>
      <c r="I34" s="226"/>
      <c r="J34" s="226"/>
      <c r="L34" s="333"/>
    </row>
    <row r="35" spans="1:12" s="133" customFormat="1">
      <c r="A35" s="317" t="s">
        <v>256</v>
      </c>
      <c r="B35" s="318" t="s">
        <v>257</v>
      </c>
      <c r="C35" s="252">
        <v>1030903897</v>
      </c>
      <c r="D35" s="252">
        <v>0</v>
      </c>
      <c r="E35" s="252">
        <v>0</v>
      </c>
      <c r="F35" s="252">
        <v>1030903897</v>
      </c>
      <c r="G35" s="252">
        <v>0</v>
      </c>
      <c r="H35" s="263">
        <v>1030903897</v>
      </c>
      <c r="I35" s="226"/>
      <c r="J35" s="226"/>
      <c r="L35" s="333"/>
    </row>
    <row r="36" spans="1:12" s="133" customFormat="1">
      <c r="A36" s="319" t="s">
        <v>258</v>
      </c>
      <c r="B36" s="320" t="s">
        <v>257</v>
      </c>
      <c r="C36" s="236">
        <v>1030903897</v>
      </c>
      <c r="D36" s="250">
        <v>0</v>
      </c>
      <c r="E36" s="250">
        <v>0</v>
      </c>
      <c r="F36" s="236">
        <v>1030903897</v>
      </c>
      <c r="G36" s="236">
        <v>0</v>
      </c>
      <c r="H36" s="237">
        <v>1030903897</v>
      </c>
      <c r="I36" s="226"/>
      <c r="J36" s="226"/>
      <c r="L36" s="333"/>
    </row>
    <row r="37" spans="1:12" s="133" customFormat="1">
      <c r="A37" s="216" t="s">
        <v>77</v>
      </c>
      <c r="B37" s="213" t="s">
        <v>78</v>
      </c>
      <c r="C37" s="253">
        <v>296624820</v>
      </c>
      <c r="D37" s="253">
        <v>0</v>
      </c>
      <c r="E37" s="253">
        <v>0</v>
      </c>
      <c r="F37" s="253">
        <v>296624820</v>
      </c>
      <c r="G37" s="253">
        <v>0</v>
      </c>
      <c r="H37" s="265">
        <v>296624820</v>
      </c>
      <c r="I37" s="226"/>
      <c r="J37" s="226"/>
      <c r="L37" s="333"/>
    </row>
    <row r="38" spans="1:12" s="133" customFormat="1">
      <c r="A38" s="317" t="s">
        <v>259</v>
      </c>
      <c r="B38" s="318" t="s">
        <v>260</v>
      </c>
      <c r="C38" s="252">
        <v>296624820</v>
      </c>
      <c r="D38" s="252">
        <v>0</v>
      </c>
      <c r="E38" s="252">
        <v>0</v>
      </c>
      <c r="F38" s="252">
        <v>296624820</v>
      </c>
      <c r="G38" s="252">
        <v>0</v>
      </c>
      <c r="H38" s="263">
        <v>296624820</v>
      </c>
      <c r="I38" s="226"/>
      <c r="J38" s="226"/>
      <c r="L38" s="333"/>
    </row>
    <row r="39" spans="1:12" s="133" customFormat="1">
      <c r="A39" s="321" t="s">
        <v>261</v>
      </c>
      <c r="B39" s="322" t="s">
        <v>262</v>
      </c>
      <c r="C39" s="250">
        <v>296624820</v>
      </c>
      <c r="D39" s="250">
        <v>0</v>
      </c>
      <c r="E39" s="250">
        <v>0</v>
      </c>
      <c r="F39" s="250">
        <v>296624820</v>
      </c>
      <c r="G39" s="250">
        <v>0</v>
      </c>
      <c r="H39" s="264">
        <v>296624820</v>
      </c>
      <c r="I39" s="226"/>
      <c r="J39" s="226"/>
      <c r="L39" s="333"/>
    </row>
    <row r="40" spans="1:12" s="133" customFormat="1">
      <c r="A40" s="321" t="s">
        <v>263</v>
      </c>
      <c r="B40" s="322" t="s">
        <v>264</v>
      </c>
      <c r="C40" s="250">
        <v>0</v>
      </c>
      <c r="D40" s="250">
        <v>0</v>
      </c>
      <c r="E40" s="250">
        <v>0</v>
      </c>
      <c r="F40" s="250">
        <v>0</v>
      </c>
      <c r="G40" s="250">
        <v>0</v>
      </c>
      <c r="H40" s="264">
        <v>0</v>
      </c>
      <c r="I40" s="226"/>
      <c r="J40" s="226"/>
      <c r="L40" s="333"/>
    </row>
    <row r="41" spans="1:12" s="133" customFormat="1">
      <c r="A41" s="315" t="s">
        <v>265</v>
      </c>
      <c r="B41" s="316" t="s">
        <v>266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  <c r="H41" s="263">
        <v>0</v>
      </c>
      <c r="I41" s="226"/>
      <c r="J41" s="226"/>
      <c r="L41" s="333"/>
    </row>
    <row r="42" spans="1:12" s="133" customFormat="1">
      <c r="A42" s="321" t="s">
        <v>267</v>
      </c>
      <c r="B42" s="322" t="s">
        <v>268</v>
      </c>
      <c r="C42" s="250">
        <v>0</v>
      </c>
      <c r="D42" s="250">
        <v>0</v>
      </c>
      <c r="E42" s="250">
        <v>0</v>
      </c>
      <c r="F42" s="250">
        <v>0</v>
      </c>
      <c r="G42" s="250">
        <v>0</v>
      </c>
      <c r="H42" s="264">
        <v>0</v>
      </c>
      <c r="I42" s="226"/>
      <c r="J42" s="226"/>
      <c r="L42" s="333"/>
    </row>
    <row r="43" spans="1:12" s="133" customFormat="1">
      <c r="A43" s="321" t="s">
        <v>269</v>
      </c>
      <c r="B43" s="322" t="s">
        <v>270</v>
      </c>
      <c r="C43" s="250">
        <v>0</v>
      </c>
      <c r="D43" s="250">
        <v>0</v>
      </c>
      <c r="E43" s="250">
        <v>0</v>
      </c>
      <c r="F43" s="250">
        <v>0</v>
      </c>
      <c r="G43" s="250">
        <v>0</v>
      </c>
      <c r="H43" s="264">
        <v>0</v>
      </c>
      <c r="I43" s="226"/>
      <c r="J43" s="226"/>
      <c r="L43" s="333"/>
    </row>
    <row r="44" spans="1:12" s="133" customFormat="1">
      <c r="A44" s="317" t="s">
        <v>271</v>
      </c>
      <c r="B44" s="318" t="s">
        <v>272</v>
      </c>
      <c r="C44" s="252">
        <v>0</v>
      </c>
      <c r="D44" s="252">
        <v>0</v>
      </c>
      <c r="E44" s="252">
        <v>0</v>
      </c>
      <c r="F44" s="252">
        <v>0</v>
      </c>
      <c r="G44" s="252">
        <v>0</v>
      </c>
      <c r="H44" s="263">
        <v>0</v>
      </c>
      <c r="I44" s="226"/>
      <c r="J44" s="226"/>
      <c r="L44" s="333"/>
    </row>
    <row r="45" spans="1:12" s="133" customFormat="1">
      <c r="A45" s="321" t="s">
        <v>273</v>
      </c>
      <c r="B45" s="322" t="s">
        <v>272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  <c r="H45" s="264">
        <v>0</v>
      </c>
      <c r="I45" s="226"/>
      <c r="J45" s="226"/>
      <c r="L45" s="333"/>
    </row>
    <row r="46" spans="1:12" s="133" customFormat="1">
      <c r="A46" s="215" t="s">
        <v>80</v>
      </c>
      <c r="B46" s="212" t="s">
        <v>81</v>
      </c>
      <c r="C46" s="248">
        <v>0</v>
      </c>
      <c r="D46" s="248">
        <v>0</v>
      </c>
      <c r="E46" s="248">
        <v>0</v>
      </c>
      <c r="F46" s="248">
        <v>0</v>
      </c>
      <c r="G46" s="248">
        <v>0</v>
      </c>
      <c r="H46" s="249">
        <v>0</v>
      </c>
      <c r="I46" s="226"/>
      <c r="J46" s="226"/>
      <c r="L46" s="333"/>
    </row>
    <row r="47" spans="1:12" s="133" customFormat="1">
      <c r="A47" s="317" t="s">
        <v>274</v>
      </c>
      <c r="B47" s="318" t="s">
        <v>260</v>
      </c>
      <c r="C47" s="252">
        <v>0</v>
      </c>
      <c r="D47" s="252">
        <v>0</v>
      </c>
      <c r="E47" s="252">
        <v>0</v>
      </c>
      <c r="F47" s="252">
        <v>0</v>
      </c>
      <c r="G47" s="252">
        <v>0</v>
      </c>
      <c r="H47" s="263">
        <v>0</v>
      </c>
      <c r="I47" s="226"/>
      <c r="J47" s="226"/>
      <c r="L47" s="333"/>
    </row>
    <row r="48" spans="1:12" s="133" customFormat="1">
      <c r="A48" s="321" t="s">
        <v>275</v>
      </c>
      <c r="B48" s="322" t="s">
        <v>262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64">
        <v>0</v>
      </c>
      <c r="I48" s="226"/>
      <c r="J48" s="226"/>
      <c r="L48" s="333"/>
    </row>
    <row r="49" spans="1:12" s="133" customFormat="1">
      <c r="A49" s="315" t="s">
        <v>276</v>
      </c>
      <c r="B49" s="316" t="s">
        <v>266</v>
      </c>
      <c r="C49" s="252">
        <v>0</v>
      </c>
      <c r="D49" s="252">
        <v>0</v>
      </c>
      <c r="E49" s="252">
        <v>0</v>
      </c>
      <c r="F49" s="252">
        <v>0</v>
      </c>
      <c r="G49" s="252">
        <v>0</v>
      </c>
      <c r="H49" s="263">
        <v>0</v>
      </c>
      <c r="I49" s="226"/>
      <c r="J49" s="226"/>
      <c r="L49" s="333"/>
    </row>
    <row r="50" spans="1:12" s="133" customFormat="1">
      <c r="A50" s="321" t="s">
        <v>277</v>
      </c>
      <c r="B50" s="322" t="s">
        <v>268</v>
      </c>
      <c r="C50" s="250">
        <v>0</v>
      </c>
      <c r="D50" s="250">
        <v>0</v>
      </c>
      <c r="E50" s="250">
        <v>0</v>
      </c>
      <c r="F50" s="250">
        <v>0</v>
      </c>
      <c r="G50" s="250">
        <v>0</v>
      </c>
      <c r="H50" s="264">
        <v>0</v>
      </c>
      <c r="I50" s="226"/>
      <c r="J50" s="226"/>
      <c r="L50" s="333"/>
    </row>
    <row r="51" spans="1:12" s="133" customFormat="1">
      <c r="A51" s="321" t="s">
        <v>278</v>
      </c>
      <c r="B51" s="322" t="s">
        <v>270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64">
        <v>0</v>
      </c>
      <c r="I51" s="226"/>
      <c r="J51" s="226"/>
      <c r="L51" s="333"/>
    </row>
    <row r="52" spans="1:12" s="133" customFormat="1">
      <c r="A52" s="216" t="s">
        <v>84</v>
      </c>
      <c r="B52" s="213" t="s">
        <v>85</v>
      </c>
      <c r="C52" s="253">
        <v>6399186000.0100002</v>
      </c>
      <c r="D52" s="253">
        <v>0</v>
      </c>
      <c r="E52" s="253">
        <v>0</v>
      </c>
      <c r="F52" s="253">
        <v>6399186000.0100002</v>
      </c>
      <c r="G52" s="253">
        <v>0</v>
      </c>
      <c r="H52" s="265">
        <v>6399186000.0100002</v>
      </c>
      <c r="I52" s="226"/>
      <c r="J52" s="226"/>
      <c r="L52" s="333"/>
    </row>
    <row r="53" spans="1:12" s="133" customFormat="1">
      <c r="A53" s="317" t="s">
        <v>279</v>
      </c>
      <c r="B53" s="318" t="s">
        <v>280</v>
      </c>
      <c r="C53" s="252">
        <v>5864186000.0100002</v>
      </c>
      <c r="D53" s="252">
        <v>0</v>
      </c>
      <c r="E53" s="252">
        <v>0</v>
      </c>
      <c r="F53" s="252">
        <v>5864186000.0100002</v>
      </c>
      <c r="G53" s="252">
        <v>0</v>
      </c>
      <c r="H53" s="263">
        <v>5864186000.0100002</v>
      </c>
      <c r="I53" s="226"/>
      <c r="J53" s="226"/>
      <c r="L53" s="333"/>
    </row>
    <row r="54" spans="1:12" s="133" customFormat="1">
      <c r="A54" s="321" t="s">
        <v>281</v>
      </c>
      <c r="B54" s="322" t="s">
        <v>280</v>
      </c>
      <c r="C54" s="250">
        <v>5864186000.0100002</v>
      </c>
      <c r="D54" s="250">
        <v>0</v>
      </c>
      <c r="E54" s="250">
        <v>0</v>
      </c>
      <c r="F54" s="250">
        <v>5864186000.0100002</v>
      </c>
      <c r="G54" s="250">
        <v>0</v>
      </c>
      <c r="H54" s="264">
        <v>5864186000.0100002</v>
      </c>
      <c r="I54" s="226"/>
      <c r="J54" s="226"/>
      <c r="L54" s="333"/>
    </row>
    <row r="55" spans="1:12" s="133" customFormat="1">
      <c r="A55" s="317" t="s">
        <v>282</v>
      </c>
      <c r="B55" s="318" t="s">
        <v>283</v>
      </c>
      <c r="C55" s="252">
        <v>465000000</v>
      </c>
      <c r="D55" s="252">
        <v>0</v>
      </c>
      <c r="E55" s="252">
        <v>0</v>
      </c>
      <c r="F55" s="252">
        <v>465000000</v>
      </c>
      <c r="G55" s="252">
        <v>0</v>
      </c>
      <c r="H55" s="263">
        <v>465000000</v>
      </c>
      <c r="I55" s="226"/>
      <c r="J55" s="226"/>
      <c r="L55" s="333"/>
    </row>
    <row r="56" spans="1:12" s="133" customFormat="1">
      <c r="A56" s="321" t="s">
        <v>284</v>
      </c>
      <c r="B56" s="322" t="s">
        <v>283</v>
      </c>
      <c r="C56" s="250">
        <v>465000000</v>
      </c>
      <c r="D56" s="250">
        <v>0</v>
      </c>
      <c r="E56" s="250">
        <v>0</v>
      </c>
      <c r="F56" s="250">
        <v>465000000</v>
      </c>
      <c r="G56" s="250">
        <v>0</v>
      </c>
      <c r="H56" s="264">
        <v>465000000</v>
      </c>
      <c r="I56" s="226"/>
      <c r="J56" s="226"/>
      <c r="L56" s="333"/>
    </row>
    <row r="57" spans="1:12" s="133" customFormat="1">
      <c r="A57" s="317" t="s">
        <v>285</v>
      </c>
      <c r="B57" s="318" t="s">
        <v>286</v>
      </c>
      <c r="C57" s="252">
        <v>70000000</v>
      </c>
      <c r="D57" s="252">
        <v>0</v>
      </c>
      <c r="E57" s="252">
        <v>0</v>
      </c>
      <c r="F57" s="252">
        <v>70000000</v>
      </c>
      <c r="G57" s="252">
        <v>0</v>
      </c>
      <c r="H57" s="263">
        <v>70000000</v>
      </c>
      <c r="I57" s="226"/>
      <c r="J57" s="226"/>
      <c r="L57" s="333"/>
    </row>
    <row r="58" spans="1:12" s="133" customFormat="1">
      <c r="A58" s="321" t="s">
        <v>287</v>
      </c>
      <c r="B58" s="322" t="s">
        <v>286</v>
      </c>
      <c r="C58" s="250">
        <v>70000000</v>
      </c>
      <c r="D58" s="250">
        <v>0</v>
      </c>
      <c r="E58" s="250">
        <v>0</v>
      </c>
      <c r="F58" s="250">
        <v>70000000</v>
      </c>
      <c r="G58" s="250">
        <v>0</v>
      </c>
      <c r="H58" s="264">
        <v>70000000</v>
      </c>
      <c r="I58" s="226"/>
      <c r="J58" s="226"/>
      <c r="L58" s="333"/>
    </row>
    <row r="59" spans="1:12" s="133" customFormat="1">
      <c r="A59" s="216" t="s">
        <v>88</v>
      </c>
      <c r="B59" s="213" t="s">
        <v>89</v>
      </c>
      <c r="C59" s="253">
        <v>221853967.44999999</v>
      </c>
      <c r="D59" s="253">
        <v>0</v>
      </c>
      <c r="E59" s="253">
        <v>0</v>
      </c>
      <c r="F59" s="253">
        <v>221853967.44999999</v>
      </c>
      <c r="G59" s="253">
        <v>0</v>
      </c>
      <c r="H59" s="265">
        <v>221853967.44999999</v>
      </c>
      <c r="I59" s="226"/>
      <c r="J59" s="226"/>
      <c r="L59" s="333"/>
    </row>
    <row r="60" spans="1:12" s="133" customFormat="1">
      <c r="A60" s="317" t="s">
        <v>288</v>
      </c>
      <c r="B60" s="318" t="s">
        <v>262</v>
      </c>
      <c r="C60" s="252">
        <v>58748719</v>
      </c>
      <c r="D60" s="252">
        <v>0</v>
      </c>
      <c r="E60" s="252">
        <v>0</v>
      </c>
      <c r="F60" s="252">
        <v>58748719</v>
      </c>
      <c r="G60" s="252">
        <v>0</v>
      </c>
      <c r="H60" s="263">
        <v>58748719</v>
      </c>
      <c r="I60" s="226"/>
      <c r="J60" s="226"/>
      <c r="L60" s="333"/>
    </row>
    <row r="61" spans="1:12" s="133" customFormat="1">
      <c r="A61" s="321" t="s">
        <v>289</v>
      </c>
      <c r="B61" s="322" t="s">
        <v>262</v>
      </c>
      <c r="C61" s="250">
        <v>58748719</v>
      </c>
      <c r="D61" s="250">
        <v>0</v>
      </c>
      <c r="E61" s="250">
        <v>0</v>
      </c>
      <c r="F61" s="250">
        <v>58748719</v>
      </c>
      <c r="G61" s="250">
        <v>0</v>
      </c>
      <c r="H61" s="264">
        <v>58748719</v>
      </c>
      <c r="I61" s="226"/>
      <c r="J61" s="226"/>
      <c r="L61" s="333"/>
    </row>
    <row r="62" spans="1:12" s="133" customFormat="1">
      <c r="A62" s="315" t="s">
        <v>290</v>
      </c>
      <c r="B62" s="316" t="s">
        <v>264</v>
      </c>
      <c r="C62" s="234">
        <v>163105248.44999999</v>
      </c>
      <c r="D62" s="234">
        <v>0</v>
      </c>
      <c r="E62" s="234">
        <v>0</v>
      </c>
      <c r="F62" s="234">
        <v>163105248.44999999</v>
      </c>
      <c r="G62" s="234">
        <v>0</v>
      </c>
      <c r="H62" s="235">
        <v>163105248.44999999</v>
      </c>
      <c r="I62" s="226"/>
      <c r="J62" s="226"/>
      <c r="L62" s="333"/>
    </row>
    <row r="63" spans="1:12" s="133" customFormat="1">
      <c r="A63" s="321" t="s">
        <v>291</v>
      </c>
      <c r="B63" s="322" t="s">
        <v>264</v>
      </c>
      <c r="C63" s="250">
        <v>163105248.44999999</v>
      </c>
      <c r="D63" s="250">
        <v>0</v>
      </c>
      <c r="E63" s="250">
        <v>0</v>
      </c>
      <c r="F63" s="250">
        <v>163105248.44999999</v>
      </c>
      <c r="G63" s="250">
        <v>0</v>
      </c>
      <c r="H63" s="264">
        <v>163105248.44999999</v>
      </c>
      <c r="I63" s="226"/>
      <c r="J63" s="226"/>
      <c r="L63" s="333"/>
    </row>
    <row r="64" spans="1:12" s="133" customFormat="1">
      <c r="A64" s="216" t="s">
        <v>92</v>
      </c>
      <c r="B64" s="213" t="s">
        <v>93</v>
      </c>
      <c r="C64" s="253">
        <v>1413116881.8099999</v>
      </c>
      <c r="D64" s="253">
        <v>0</v>
      </c>
      <c r="E64" s="253">
        <v>0</v>
      </c>
      <c r="F64" s="253">
        <v>1413116881.8099999</v>
      </c>
      <c r="G64" s="253">
        <v>0</v>
      </c>
      <c r="H64" s="265">
        <v>1413116881.8099999</v>
      </c>
      <c r="I64" s="226"/>
      <c r="J64" s="226"/>
      <c r="L64" s="333"/>
    </row>
    <row r="65" spans="1:12" s="133" customFormat="1">
      <c r="A65" s="315" t="s">
        <v>292</v>
      </c>
      <c r="B65" s="316" t="s">
        <v>268</v>
      </c>
      <c r="C65" s="234">
        <v>211130986.96000001</v>
      </c>
      <c r="D65" s="234">
        <v>0</v>
      </c>
      <c r="E65" s="234">
        <v>0</v>
      </c>
      <c r="F65" s="234">
        <v>211130986.96000001</v>
      </c>
      <c r="G65" s="234">
        <v>0</v>
      </c>
      <c r="H65" s="235">
        <v>211130986.96000001</v>
      </c>
      <c r="I65" s="226"/>
      <c r="J65" s="226"/>
      <c r="L65" s="333"/>
    </row>
    <row r="66" spans="1:12" s="133" customFormat="1">
      <c r="A66" s="319" t="s">
        <v>293</v>
      </c>
      <c r="B66" s="320" t="s">
        <v>268</v>
      </c>
      <c r="C66" s="236">
        <v>211130986.96000001</v>
      </c>
      <c r="D66" s="236">
        <v>0</v>
      </c>
      <c r="E66" s="236">
        <v>0</v>
      </c>
      <c r="F66" s="236">
        <v>211130986.96000001</v>
      </c>
      <c r="G66" s="236">
        <v>0</v>
      </c>
      <c r="H66" s="237">
        <v>211130986.96000001</v>
      </c>
      <c r="I66" s="226"/>
      <c r="J66" s="226"/>
      <c r="L66" s="333"/>
    </row>
    <row r="67" spans="1:12" s="133" customFormat="1">
      <c r="A67" s="317" t="s">
        <v>294</v>
      </c>
      <c r="B67" s="318" t="s">
        <v>270</v>
      </c>
      <c r="C67" s="252">
        <v>1201985894.8499999</v>
      </c>
      <c r="D67" s="252">
        <v>0</v>
      </c>
      <c r="E67" s="252">
        <v>0</v>
      </c>
      <c r="F67" s="252">
        <v>1201985894.8499999</v>
      </c>
      <c r="G67" s="252">
        <v>0</v>
      </c>
      <c r="H67" s="263">
        <v>1201985894.8499999</v>
      </c>
      <c r="I67" s="226"/>
      <c r="J67" s="226"/>
      <c r="L67" s="333"/>
    </row>
    <row r="68" spans="1:12" s="133" customFormat="1">
      <c r="A68" s="321" t="s">
        <v>295</v>
      </c>
      <c r="B68" s="322" t="s">
        <v>270</v>
      </c>
      <c r="C68" s="250">
        <v>1201985894.8499999</v>
      </c>
      <c r="D68" s="250">
        <v>0</v>
      </c>
      <c r="E68" s="250">
        <v>0</v>
      </c>
      <c r="F68" s="250">
        <v>1201985894.8499999</v>
      </c>
      <c r="G68" s="250">
        <v>0</v>
      </c>
      <c r="H68" s="264">
        <v>1201985894.8499999</v>
      </c>
      <c r="I68" s="226"/>
      <c r="J68" s="226"/>
      <c r="L68" s="333"/>
    </row>
    <row r="69" spans="1:12" s="133" customFormat="1">
      <c r="A69" s="216" t="s">
        <v>95</v>
      </c>
      <c r="B69" s="213" t="s">
        <v>96</v>
      </c>
      <c r="C69" s="253">
        <v>242083976</v>
      </c>
      <c r="D69" s="253">
        <v>0</v>
      </c>
      <c r="E69" s="253">
        <v>0</v>
      </c>
      <c r="F69" s="253">
        <v>242083976</v>
      </c>
      <c r="G69" s="253">
        <v>0</v>
      </c>
      <c r="H69" s="265">
        <v>242083976</v>
      </c>
      <c r="I69" s="226"/>
      <c r="J69" s="226"/>
      <c r="L69" s="333"/>
    </row>
    <row r="70" spans="1:12" s="133" customFormat="1">
      <c r="A70" s="317" t="s">
        <v>296</v>
      </c>
      <c r="B70" s="318" t="s">
        <v>297</v>
      </c>
      <c r="C70" s="252">
        <v>242083976</v>
      </c>
      <c r="D70" s="252">
        <v>0</v>
      </c>
      <c r="E70" s="252">
        <v>0</v>
      </c>
      <c r="F70" s="252">
        <v>242083976</v>
      </c>
      <c r="G70" s="252">
        <v>0</v>
      </c>
      <c r="H70" s="263">
        <v>242083976</v>
      </c>
      <c r="I70" s="226"/>
      <c r="J70" s="226"/>
      <c r="L70" s="333"/>
    </row>
    <row r="71" spans="1:12" s="133" customFormat="1">
      <c r="A71" s="321" t="s">
        <v>298</v>
      </c>
      <c r="B71" s="322" t="s">
        <v>297</v>
      </c>
      <c r="C71" s="250">
        <v>242083976</v>
      </c>
      <c r="D71" s="250">
        <v>0</v>
      </c>
      <c r="E71" s="250">
        <v>0</v>
      </c>
      <c r="F71" s="250">
        <v>242083976</v>
      </c>
      <c r="G71" s="250">
        <v>0</v>
      </c>
      <c r="H71" s="264">
        <v>242083976</v>
      </c>
      <c r="I71" s="226"/>
      <c r="J71" s="226"/>
      <c r="L71" s="333"/>
    </row>
    <row r="72" spans="1:12" s="133" customFormat="1" ht="25.5">
      <c r="A72" s="216" t="s">
        <v>99</v>
      </c>
      <c r="B72" s="213" t="s">
        <v>100</v>
      </c>
      <c r="C72" s="253">
        <v>-1644745072.2</v>
      </c>
      <c r="D72" s="253">
        <v>0</v>
      </c>
      <c r="E72" s="253">
        <v>25102186</v>
      </c>
      <c r="F72" s="253">
        <v>-1669847258.2</v>
      </c>
      <c r="G72" s="253">
        <v>0</v>
      </c>
      <c r="H72" s="265">
        <v>-1669847258.2</v>
      </c>
      <c r="I72" s="226"/>
      <c r="J72" s="226"/>
      <c r="L72" s="333"/>
    </row>
    <row r="73" spans="1:12" s="133" customFormat="1">
      <c r="A73" s="315" t="s">
        <v>299</v>
      </c>
      <c r="B73" s="316" t="s">
        <v>257</v>
      </c>
      <c r="C73" s="234">
        <v>-366620034</v>
      </c>
      <c r="D73" s="234">
        <v>0</v>
      </c>
      <c r="E73" s="234">
        <v>6665819</v>
      </c>
      <c r="F73" s="234">
        <v>-373285853</v>
      </c>
      <c r="G73" s="234">
        <v>0</v>
      </c>
      <c r="H73" s="235">
        <v>-373285853</v>
      </c>
      <c r="I73" s="226"/>
      <c r="J73" s="226"/>
      <c r="L73" s="333"/>
    </row>
    <row r="74" spans="1:12" s="133" customFormat="1">
      <c r="A74" s="321" t="s">
        <v>300</v>
      </c>
      <c r="B74" s="322" t="s">
        <v>301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  <c r="H74" s="264">
        <v>0</v>
      </c>
      <c r="I74" s="226"/>
      <c r="J74" s="226"/>
      <c r="L74" s="333"/>
    </row>
    <row r="75" spans="1:12" s="133" customFormat="1">
      <c r="A75" s="321" t="s">
        <v>302</v>
      </c>
      <c r="B75" s="322" t="s">
        <v>280</v>
      </c>
      <c r="C75" s="250">
        <v>-335968988</v>
      </c>
      <c r="D75" s="250">
        <v>0</v>
      </c>
      <c r="E75" s="250">
        <v>6108527</v>
      </c>
      <c r="F75" s="250">
        <v>-342077515</v>
      </c>
      <c r="G75" s="250">
        <v>0</v>
      </c>
      <c r="H75" s="264">
        <v>-342077515</v>
      </c>
      <c r="I75" s="226"/>
      <c r="J75" s="226"/>
      <c r="L75" s="333"/>
    </row>
    <row r="76" spans="1:12" s="133" customFormat="1">
      <c r="A76" s="319" t="s">
        <v>303</v>
      </c>
      <c r="B76" s="320" t="s">
        <v>283</v>
      </c>
      <c r="C76" s="236">
        <v>-26640625</v>
      </c>
      <c r="D76" s="236">
        <v>0</v>
      </c>
      <c r="E76" s="236">
        <v>484375</v>
      </c>
      <c r="F76" s="236">
        <v>-27125000</v>
      </c>
      <c r="G76" s="236">
        <v>0</v>
      </c>
      <c r="H76" s="237">
        <v>-27125000</v>
      </c>
      <c r="I76" s="226"/>
      <c r="J76" s="226"/>
      <c r="L76" s="333"/>
    </row>
    <row r="77" spans="1:12" s="133" customFormat="1">
      <c r="A77" s="321" t="s">
        <v>304</v>
      </c>
      <c r="B77" s="322" t="s">
        <v>286</v>
      </c>
      <c r="C77" s="250">
        <v>-4010421</v>
      </c>
      <c r="D77" s="250">
        <v>0</v>
      </c>
      <c r="E77" s="250">
        <v>72917</v>
      </c>
      <c r="F77" s="250">
        <v>-4083338</v>
      </c>
      <c r="G77" s="250">
        <v>0</v>
      </c>
      <c r="H77" s="264">
        <v>-4083338</v>
      </c>
      <c r="I77" s="226"/>
      <c r="J77" s="226"/>
      <c r="L77" s="333"/>
    </row>
    <row r="78" spans="1:12" s="133" customFormat="1">
      <c r="A78" s="317" t="s">
        <v>305</v>
      </c>
      <c r="B78" s="318" t="s">
        <v>260</v>
      </c>
      <c r="C78" s="252">
        <v>-127856808</v>
      </c>
      <c r="D78" s="252">
        <v>0</v>
      </c>
      <c r="E78" s="252">
        <v>1532066</v>
      </c>
      <c r="F78" s="252">
        <v>-129388874</v>
      </c>
      <c r="G78" s="252">
        <v>0</v>
      </c>
      <c r="H78" s="263">
        <v>-129388874</v>
      </c>
      <c r="I78" s="226"/>
      <c r="J78" s="226"/>
      <c r="L78" s="333"/>
    </row>
    <row r="79" spans="1:12" s="133" customFormat="1">
      <c r="A79" s="319" t="s">
        <v>306</v>
      </c>
      <c r="B79" s="320" t="s">
        <v>262</v>
      </c>
      <c r="C79" s="236">
        <v>-36700250</v>
      </c>
      <c r="D79" s="236">
        <v>0</v>
      </c>
      <c r="E79" s="236">
        <v>243745</v>
      </c>
      <c r="F79" s="236">
        <v>-36943995</v>
      </c>
      <c r="G79" s="236">
        <v>0</v>
      </c>
      <c r="H79" s="237">
        <v>-36943995</v>
      </c>
      <c r="I79" s="226"/>
      <c r="J79" s="226"/>
      <c r="L79" s="333"/>
    </row>
    <row r="80" spans="1:12" s="133" customFormat="1">
      <c r="A80" s="321" t="s">
        <v>307</v>
      </c>
      <c r="B80" s="322" t="s">
        <v>264</v>
      </c>
      <c r="C80" s="250">
        <v>-91156558</v>
      </c>
      <c r="D80" s="250">
        <v>0</v>
      </c>
      <c r="E80" s="250">
        <v>1288321</v>
      </c>
      <c r="F80" s="250">
        <v>-92444879</v>
      </c>
      <c r="G80" s="250">
        <v>0</v>
      </c>
      <c r="H80" s="264">
        <v>-92444879</v>
      </c>
      <c r="I80" s="226"/>
      <c r="J80" s="226"/>
      <c r="L80" s="333"/>
    </row>
    <row r="81" spans="1:12" s="133" customFormat="1">
      <c r="A81" s="317" t="s">
        <v>308</v>
      </c>
      <c r="B81" s="318" t="s">
        <v>266</v>
      </c>
      <c r="C81" s="252">
        <v>-984844184.20000005</v>
      </c>
      <c r="D81" s="252">
        <v>0</v>
      </c>
      <c r="E81" s="252">
        <v>14886935</v>
      </c>
      <c r="F81" s="252">
        <v>-999731119.20000005</v>
      </c>
      <c r="G81" s="252">
        <v>0</v>
      </c>
      <c r="H81" s="263">
        <v>-999731119.20000005</v>
      </c>
      <c r="I81" s="226"/>
      <c r="J81" s="226"/>
      <c r="L81" s="333"/>
    </row>
    <row r="82" spans="1:12" s="133" customFormat="1">
      <c r="A82" s="319" t="s">
        <v>309</v>
      </c>
      <c r="B82" s="320" t="s">
        <v>268</v>
      </c>
      <c r="C82" s="236">
        <v>-175890138</v>
      </c>
      <c r="D82" s="236">
        <v>0</v>
      </c>
      <c r="E82" s="236">
        <v>902622</v>
      </c>
      <c r="F82" s="236">
        <v>-176792760</v>
      </c>
      <c r="G82" s="236">
        <v>0</v>
      </c>
      <c r="H82" s="237">
        <v>-176792760</v>
      </c>
      <c r="I82" s="226"/>
      <c r="J82" s="226"/>
      <c r="L82" s="333"/>
    </row>
    <row r="83" spans="1:12" s="133" customFormat="1">
      <c r="A83" s="319" t="s">
        <v>310</v>
      </c>
      <c r="B83" s="320" t="s">
        <v>270</v>
      </c>
      <c r="C83" s="236">
        <v>-808954046.20000005</v>
      </c>
      <c r="D83" s="236">
        <v>0</v>
      </c>
      <c r="E83" s="236">
        <v>13984313</v>
      </c>
      <c r="F83" s="236">
        <v>-822938359.20000005</v>
      </c>
      <c r="G83" s="236">
        <v>0</v>
      </c>
      <c r="H83" s="237">
        <v>-822938359.20000005</v>
      </c>
      <c r="I83" s="226"/>
      <c r="J83" s="226"/>
      <c r="L83" s="333"/>
    </row>
    <row r="84" spans="1:12" s="133" customFormat="1">
      <c r="A84" s="315" t="s">
        <v>311</v>
      </c>
      <c r="B84" s="316" t="s">
        <v>312</v>
      </c>
      <c r="C84" s="234">
        <v>-165424046</v>
      </c>
      <c r="D84" s="234">
        <v>0</v>
      </c>
      <c r="E84" s="234">
        <v>2017366</v>
      </c>
      <c r="F84" s="234">
        <v>-167441412</v>
      </c>
      <c r="G84" s="234">
        <v>0</v>
      </c>
      <c r="H84" s="235">
        <v>-167441412</v>
      </c>
      <c r="I84" s="226"/>
      <c r="J84" s="226"/>
      <c r="L84" s="333"/>
    </row>
    <row r="85" spans="1:12" s="133" customFormat="1">
      <c r="A85" s="321" t="s">
        <v>313</v>
      </c>
      <c r="B85" s="322" t="s">
        <v>297</v>
      </c>
      <c r="C85" s="250">
        <v>-165424046</v>
      </c>
      <c r="D85" s="250">
        <v>0</v>
      </c>
      <c r="E85" s="250">
        <v>2017366</v>
      </c>
      <c r="F85" s="250">
        <v>-167441412</v>
      </c>
      <c r="G85" s="250">
        <v>0</v>
      </c>
      <c r="H85" s="264">
        <v>-167441412</v>
      </c>
      <c r="I85" s="226"/>
      <c r="J85" s="226"/>
      <c r="L85" s="333"/>
    </row>
    <row r="86" spans="1:12" s="133" customFormat="1">
      <c r="A86" s="317" t="s">
        <v>314</v>
      </c>
      <c r="B86" s="318" t="s">
        <v>315</v>
      </c>
      <c r="C86" s="252">
        <v>0</v>
      </c>
      <c r="D86" s="252">
        <v>0</v>
      </c>
      <c r="E86" s="252">
        <v>0</v>
      </c>
      <c r="F86" s="252">
        <v>0</v>
      </c>
      <c r="G86" s="252">
        <v>0</v>
      </c>
      <c r="H86" s="263">
        <v>0</v>
      </c>
      <c r="I86" s="226"/>
      <c r="J86" s="226"/>
      <c r="L86" s="333"/>
    </row>
    <row r="87" spans="1:12" s="133" customFormat="1" ht="25.5">
      <c r="A87" s="321" t="s">
        <v>316</v>
      </c>
      <c r="B87" s="322" t="s">
        <v>317</v>
      </c>
      <c r="C87" s="250">
        <v>0</v>
      </c>
      <c r="D87" s="250">
        <v>0</v>
      </c>
      <c r="E87" s="250">
        <v>0</v>
      </c>
      <c r="F87" s="250">
        <v>0</v>
      </c>
      <c r="G87" s="250">
        <v>0</v>
      </c>
      <c r="H87" s="264">
        <v>0</v>
      </c>
      <c r="I87" s="226"/>
      <c r="J87" s="226"/>
      <c r="L87" s="333"/>
    </row>
    <row r="88" spans="1:12" s="133" customFormat="1" ht="25.5">
      <c r="A88" s="321" t="s">
        <v>318</v>
      </c>
      <c r="B88" s="322" t="s">
        <v>319</v>
      </c>
      <c r="C88" s="250">
        <v>0</v>
      </c>
      <c r="D88" s="250">
        <v>0</v>
      </c>
      <c r="E88" s="250">
        <v>0</v>
      </c>
      <c r="F88" s="250">
        <v>0</v>
      </c>
      <c r="G88" s="250">
        <v>0</v>
      </c>
      <c r="H88" s="264">
        <v>0</v>
      </c>
      <c r="I88" s="226"/>
      <c r="J88" s="226"/>
      <c r="L88" s="333"/>
    </row>
    <row r="89" spans="1:12" s="133" customFormat="1" ht="25.5">
      <c r="A89" s="319" t="s">
        <v>320</v>
      </c>
      <c r="B89" s="320" t="s">
        <v>321</v>
      </c>
      <c r="C89" s="236">
        <v>0</v>
      </c>
      <c r="D89" s="236">
        <v>0</v>
      </c>
      <c r="E89" s="236">
        <v>0</v>
      </c>
      <c r="F89" s="236">
        <v>0</v>
      </c>
      <c r="G89" s="236">
        <v>0</v>
      </c>
      <c r="H89" s="237">
        <v>0</v>
      </c>
      <c r="I89" s="226"/>
      <c r="J89" s="226"/>
      <c r="L89" s="333"/>
    </row>
    <row r="90" spans="1:12" s="133" customFormat="1" ht="25.5">
      <c r="A90" s="216" t="s">
        <v>101</v>
      </c>
      <c r="B90" s="213" t="s">
        <v>102</v>
      </c>
      <c r="C90" s="253">
        <v>-353757467</v>
      </c>
      <c r="D90" s="253">
        <v>0</v>
      </c>
      <c r="E90" s="253">
        <v>0</v>
      </c>
      <c r="F90" s="253">
        <v>-353757467</v>
      </c>
      <c r="G90" s="253">
        <v>0</v>
      </c>
      <c r="H90" s="265">
        <v>-353757467</v>
      </c>
      <c r="I90" s="226"/>
      <c r="J90" s="226"/>
      <c r="L90" s="333"/>
    </row>
    <row r="91" spans="1:12" s="133" customFormat="1">
      <c r="A91" s="317" t="s">
        <v>322</v>
      </c>
      <c r="B91" s="318" t="s">
        <v>257</v>
      </c>
      <c r="C91" s="252">
        <v>-353757467</v>
      </c>
      <c r="D91" s="252">
        <v>0</v>
      </c>
      <c r="E91" s="252">
        <v>0</v>
      </c>
      <c r="F91" s="252">
        <v>-353757467</v>
      </c>
      <c r="G91" s="252">
        <v>0</v>
      </c>
      <c r="H91" s="263">
        <v>-353757467</v>
      </c>
      <c r="I91" s="226"/>
      <c r="J91" s="226"/>
      <c r="L91" s="333"/>
    </row>
    <row r="92" spans="1:12" s="133" customFormat="1">
      <c r="A92" s="321" t="s">
        <v>323</v>
      </c>
      <c r="B92" s="322" t="s">
        <v>280</v>
      </c>
      <c r="C92" s="250">
        <v>-343725899</v>
      </c>
      <c r="D92" s="250">
        <v>0</v>
      </c>
      <c r="E92" s="250">
        <v>0</v>
      </c>
      <c r="F92" s="250">
        <v>-343725899</v>
      </c>
      <c r="G92" s="250">
        <v>0</v>
      </c>
      <c r="H92" s="264">
        <v>-343725899</v>
      </c>
      <c r="I92" s="226"/>
      <c r="J92" s="226"/>
      <c r="L92" s="333"/>
    </row>
    <row r="93" spans="1:12" s="133" customFormat="1">
      <c r="A93" s="321" t="s">
        <v>324</v>
      </c>
      <c r="B93" s="322" t="s">
        <v>283</v>
      </c>
      <c r="C93" s="250">
        <v>-5965329</v>
      </c>
      <c r="D93" s="250">
        <v>0</v>
      </c>
      <c r="E93" s="250">
        <v>0</v>
      </c>
      <c r="F93" s="250">
        <v>-5965329</v>
      </c>
      <c r="G93" s="250">
        <v>0</v>
      </c>
      <c r="H93" s="264">
        <v>-5965329</v>
      </c>
      <c r="I93" s="226"/>
      <c r="J93" s="226"/>
      <c r="L93" s="333"/>
    </row>
    <row r="94" spans="1:12" s="133" customFormat="1">
      <c r="A94" s="319" t="s">
        <v>325</v>
      </c>
      <c r="B94" s="320" t="s">
        <v>286</v>
      </c>
      <c r="C94" s="236">
        <v>-4066239</v>
      </c>
      <c r="D94" s="236">
        <v>0</v>
      </c>
      <c r="E94" s="236">
        <v>0</v>
      </c>
      <c r="F94" s="236">
        <v>-4066239</v>
      </c>
      <c r="G94" s="236">
        <v>0</v>
      </c>
      <c r="H94" s="237">
        <v>-4066239</v>
      </c>
      <c r="I94" s="226"/>
      <c r="J94" s="226"/>
      <c r="L94" s="333"/>
    </row>
    <row r="95" spans="1:12" s="133" customFormat="1">
      <c r="A95" s="207" t="s">
        <v>51</v>
      </c>
      <c r="B95" s="200" t="s">
        <v>52</v>
      </c>
      <c r="C95" s="251">
        <v>9538365903.2600002</v>
      </c>
      <c r="D95" s="251">
        <v>528817117.93000001</v>
      </c>
      <c r="E95" s="251">
        <v>1751328566.8199999</v>
      </c>
      <c r="F95" s="251">
        <v>8315854454.3699999</v>
      </c>
      <c r="G95" s="251">
        <v>8315854454.3699999</v>
      </c>
      <c r="H95" s="247">
        <v>0</v>
      </c>
      <c r="I95" s="226"/>
      <c r="J95" s="226"/>
      <c r="L95" s="333"/>
    </row>
    <row r="96" spans="1:12" s="133" customFormat="1">
      <c r="A96" s="216" t="s">
        <v>55</v>
      </c>
      <c r="B96" s="213" t="s">
        <v>56</v>
      </c>
      <c r="C96" s="253">
        <v>445033961.76999998</v>
      </c>
      <c r="D96" s="253">
        <v>791139.93</v>
      </c>
      <c r="E96" s="253">
        <v>87051580.930000007</v>
      </c>
      <c r="F96" s="253">
        <v>358773520.76999998</v>
      </c>
      <c r="G96" s="253">
        <v>358773520.76999998</v>
      </c>
      <c r="H96" s="254">
        <v>0</v>
      </c>
      <c r="I96" s="226"/>
      <c r="J96" s="226"/>
      <c r="L96" s="333"/>
    </row>
    <row r="97" spans="1:12" s="133" customFormat="1">
      <c r="A97" s="317" t="s">
        <v>326</v>
      </c>
      <c r="B97" s="318" t="s">
        <v>327</v>
      </c>
      <c r="C97" s="252">
        <v>85277261.840000004</v>
      </c>
      <c r="D97" s="252">
        <v>0</v>
      </c>
      <c r="E97" s="252">
        <v>17545419</v>
      </c>
      <c r="F97" s="252">
        <v>67731842.840000004</v>
      </c>
      <c r="G97" s="252">
        <v>67731842.840000004</v>
      </c>
      <c r="H97" s="243">
        <v>0</v>
      </c>
      <c r="I97" s="226"/>
      <c r="J97" s="226"/>
      <c r="L97" s="333"/>
    </row>
    <row r="98" spans="1:12" s="133" customFormat="1">
      <c r="A98" s="321" t="s">
        <v>328</v>
      </c>
      <c r="B98" s="322" t="s">
        <v>327</v>
      </c>
      <c r="C98" s="250">
        <v>85277261.840000004</v>
      </c>
      <c r="D98" s="250">
        <v>0</v>
      </c>
      <c r="E98" s="250">
        <v>17545419</v>
      </c>
      <c r="F98" s="250">
        <v>67731842.840000004</v>
      </c>
      <c r="G98" s="250">
        <v>67731842.840000004</v>
      </c>
      <c r="H98" s="241">
        <v>0</v>
      </c>
      <c r="I98" s="226"/>
      <c r="J98" s="226"/>
      <c r="L98" s="333"/>
    </row>
    <row r="99" spans="1:12" s="133" customFormat="1">
      <c r="A99" s="317" t="s">
        <v>329</v>
      </c>
      <c r="B99" s="318" t="s">
        <v>330</v>
      </c>
      <c r="C99" s="252">
        <v>144244129.77000001</v>
      </c>
      <c r="D99" s="252">
        <v>791136</v>
      </c>
      <c r="E99" s="252">
        <v>21359399</v>
      </c>
      <c r="F99" s="252">
        <v>123675866.77</v>
      </c>
      <c r="G99" s="252">
        <v>123675866.77</v>
      </c>
      <c r="H99" s="243">
        <v>0</v>
      </c>
      <c r="I99" s="226"/>
      <c r="J99" s="226"/>
      <c r="L99" s="333"/>
    </row>
    <row r="100" spans="1:12" s="133" customFormat="1" ht="25.5">
      <c r="A100" s="321" t="s">
        <v>331</v>
      </c>
      <c r="B100" s="322" t="s">
        <v>330</v>
      </c>
      <c r="C100" s="250">
        <v>144244129.77000001</v>
      </c>
      <c r="D100" s="250">
        <v>791136</v>
      </c>
      <c r="E100" s="250">
        <v>21359399</v>
      </c>
      <c r="F100" s="250">
        <v>123675866.77</v>
      </c>
      <c r="G100" s="250">
        <v>123675866.77</v>
      </c>
      <c r="H100" s="241">
        <v>0</v>
      </c>
      <c r="I100" s="226"/>
      <c r="J100" s="226"/>
      <c r="L100" s="333"/>
    </row>
    <row r="101" spans="1:12" s="133" customFormat="1">
      <c r="A101" s="317" t="s">
        <v>332</v>
      </c>
      <c r="B101" s="318" t="s">
        <v>333</v>
      </c>
      <c r="C101" s="252">
        <v>215512570.16</v>
      </c>
      <c r="D101" s="252">
        <v>3.93</v>
      </c>
      <c r="E101" s="252">
        <v>48146762.93</v>
      </c>
      <c r="F101" s="252">
        <v>167365811.16</v>
      </c>
      <c r="G101" s="252">
        <v>167365811.16</v>
      </c>
      <c r="H101" s="243">
        <v>0</v>
      </c>
      <c r="I101" s="226"/>
      <c r="J101" s="226"/>
      <c r="L101" s="333"/>
    </row>
    <row r="102" spans="1:12" s="133" customFormat="1">
      <c r="A102" s="321" t="s">
        <v>334</v>
      </c>
      <c r="B102" s="322" t="s">
        <v>333</v>
      </c>
      <c r="C102" s="250">
        <v>215512570.16</v>
      </c>
      <c r="D102" s="250">
        <v>3.93</v>
      </c>
      <c r="E102" s="250">
        <v>48146762.93</v>
      </c>
      <c r="F102" s="250">
        <v>167365811.16</v>
      </c>
      <c r="G102" s="250">
        <v>167365811.16</v>
      </c>
      <c r="H102" s="241">
        <v>0</v>
      </c>
      <c r="I102" s="226"/>
      <c r="J102" s="226"/>
      <c r="L102" s="333"/>
    </row>
    <row r="103" spans="1:12" s="133" customFormat="1">
      <c r="A103" s="216" t="s">
        <v>57</v>
      </c>
      <c r="B103" s="213" t="s">
        <v>58</v>
      </c>
      <c r="C103" s="253">
        <v>0</v>
      </c>
      <c r="D103" s="253">
        <v>0</v>
      </c>
      <c r="E103" s="253">
        <v>0</v>
      </c>
      <c r="F103" s="253">
        <v>0</v>
      </c>
      <c r="G103" s="253">
        <v>0</v>
      </c>
      <c r="H103" s="254">
        <v>0</v>
      </c>
      <c r="I103" s="226"/>
      <c r="J103" s="226"/>
      <c r="L103" s="333"/>
    </row>
    <row r="104" spans="1:12" s="133" customFormat="1">
      <c r="A104" s="317" t="s">
        <v>335</v>
      </c>
      <c r="B104" s="318" t="s">
        <v>336</v>
      </c>
      <c r="C104" s="252">
        <v>0</v>
      </c>
      <c r="D104" s="252">
        <v>0</v>
      </c>
      <c r="E104" s="252">
        <v>0</v>
      </c>
      <c r="F104" s="252">
        <v>0</v>
      </c>
      <c r="G104" s="252">
        <v>0</v>
      </c>
      <c r="H104" s="243">
        <v>0</v>
      </c>
      <c r="I104" s="226"/>
      <c r="J104" s="226"/>
      <c r="L104" s="333"/>
    </row>
    <row r="105" spans="1:12" s="133" customFormat="1">
      <c r="A105" s="321" t="s">
        <v>337</v>
      </c>
      <c r="B105" s="322" t="s">
        <v>336</v>
      </c>
      <c r="C105" s="250">
        <v>0</v>
      </c>
      <c r="D105" s="250">
        <v>0</v>
      </c>
      <c r="E105" s="250">
        <v>0</v>
      </c>
      <c r="F105" s="250">
        <v>0</v>
      </c>
      <c r="G105" s="250">
        <v>0</v>
      </c>
      <c r="H105" s="241">
        <v>0</v>
      </c>
      <c r="I105" s="226"/>
      <c r="J105" s="226"/>
      <c r="L105" s="333"/>
    </row>
    <row r="106" spans="1:12" s="133" customFormat="1">
      <c r="A106" s="317" t="s">
        <v>338</v>
      </c>
      <c r="B106" s="318" t="s">
        <v>339</v>
      </c>
      <c r="C106" s="252">
        <v>0</v>
      </c>
      <c r="D106" s="252">
        <v>0</v>
      </c>
      <c r="E106" s="252">
        <v>0</v>
      </c>
      <c r="F106" s="252">
        <v>0</v>
      </c>
      <c r="G106" s="252">
        <v>0</v>
      </c>
      <c r="H106" s="243">
        <v>0</v>
      </c>
      <c r="I106" s="226"/>
      <c r="J106" s="226"/>
      <c r="L106" s="333"/>
    </row>
    <row r="107" spans="1:12" s="133" customFormat="1">
      <c r="A107" s="321" t="s">
        <v>340</v>
      </c>
      <c r="B107" s="322" t="s">
        <v>341</v>
      </c>
      <c r="C107" s="250">
        <v>0</v>
      </c>
      <c r="D107" s="250">
        <v>0</v>
      </c>
      <c r="E107" s="250">
        <v>0</v>
      </c>
      <c r="F107" s="250">
        <v>0</v>
      </c>
      <c r="G107" s="250">
        <v>0</v>
      </c>
      <c r="H107" s="241">
        <v>0</v>
      </c>
      <c r="I107" s="226"/>
      <c r="J107" s="226"/>
      <c r="L107" s="333"/>
    </row>
    <row r="108" spans="1:12" s="133" customFormat="1">
      <c r="A108" s="216" t="s">
        <v>59</v>
      </c>
      <c r="B108" s="213" t="s">
        <v>60</v>
      </c>
      <c r="C108" s="253">
        <v>8647008739.5</v>
      </c>
      <c r="D108" s="253">
        <v>515664090</v>
      </c>
      <c r="E108" s="253">
        <v>1638009924.8900001</v>
      </c>
      <c r="F108" s="253">
        <v>7524662904.6099997</v>
      </c>
      <c r="G108" s="253">
        <v>7524662904.6099997</v>
      </c>
      <c r="H108" s="254">
        <v>0</v>
      </c>
      <c r="I108" s="226"/>
      <c r="J108" s="226"/>
      <c r="L108" s="333"/>
    </row>
    <row r="109" spans="1:12" s="133" customFormat="1">
      <c r="A109" s="315" t="s">
        <v>342</v>
      </c>
      <c r="B109" s="316" t="s">
        <v>343</v>
      </c>
      <c r="C109" s="234">
        <v>8647008739.5</v>
      </c>
      <c r="D109" s="234">
        <v>515664090</v>
      </c>
      <c r="E109" s="234">
        <v>1638009924.8900001</v>
      </c>
      <c r="F109" s="234">
        <v>7524662904.6099997</v>
      </c>
      <c r="G109" s="234">
        <v>7524662904.6099997</v>
      </c>
      <c r="H109" s="235">
        <v>0</v>
      </c>
      <c r="I109" s="226"/>
      <c r="J109" s="226"/>
      <c r="L109" s="333"/>
    </row>
    <row r="110" spans="1:12" s="133" customFormat="1">
      <c r="A110" s="321" t="s">
        <v>345</v>
      </c>
      <c r="B110" s="322" t="s">
        <v>346</v>
      </c>
      <c r="C110" s="250">
        <v>8647008739.5</v>
      </c>
      <c r="D110" s="250">
        <v>515664090</v>
      </c>
      <c r="E110" s="250">
        <v>1638009924.8900001</v>
      </c>
      <c r="F110" s="250">
        <v>7524662904.6099997</v>
      </c>
      <c r="G110" s="250">
        <v>7524662904.6099997</v>
      </c>
      <c r="H110" s="241">
        <v>0</v>
      </c>
      <c r="I110" s="226"/>
      <c r="J110" s="226"/>
      <c r="L110" s="333"/>
    </row>
    <row r="111" spans="1:12" s="133" customFormat="1">
      <c r="A111" s="216" t="s">
        <v>347</v>
      </c>
      <c r="B111" s="213" t="s">
        <v>348</v>
      </c>
      <c r="C111" s="253">
        <v>0</v>
      </c>
      <c r="D111" s="253">
        <v>0</v>
      </c>
      <c r="E111" s="253">
        <v>0</v>
      </c>
      <c r="F111" s="253">
        <v>0</v>
      </c>
      <c r="G111" s="253">
        <v>0</v>
      </c>
      <c r="H111" s="254">
        <v>0</v>
      </c>
      <c r="I111" s="226"/>
      <c r="J111" s="226"/>
      <c r="L111" s="333"/>
    </row>
    <row r="112" spans="1:12" s="133" customFormat="1">
      <c r="A112" s="317" t="s">
        <v>349</v>
      </c>
      <c r="B112" s="318" t="s">
        <v>350</v>
      </c>
      <c r="C112" s="252">
        <v>0</v>
      </c>
      <c r="D112" s="252">
        <v>0</v>
      </c>
      <c r="E112" s="252">
        <v>0</v>
      </c>
      <c r="F112" s="252">
        <v>0</v>
      </c>
      <c r="G112" s="252">
        <v>0</v>
      </c>
      <c r="H112" s="243">
        <v>0</v>
      </c>
      <c r="I112" s="226"/>
      <c r="J112" s="226"/>
      <c r="L112" s="333"/>
    </row>
    <row r="113" spans="1:12" s="133" customFormat="1">
      <c r="A113" s="321" t="s">
        <v>351</v>
      </c>
      <c r="B113" s="322" t="s">
        <v>350</v>
      </c>
      <c r="C113" s="250">
        <v>0</v>
      </c>
      <c r="D113" s="250">
        <v>0</v>
      </c>
      <c r="E113" s="250">
        <v>0</v>
      </c>
      <c r="F113" s="250">
        <v>0</v>
      </c>
      <c r="G113" s="250">
        <v>0</v>
      </c>
      <c r="H113" s="241">
        <v>0</v>
      </c>
      <c r="I113" s="226"/>
      <c r="J113" s="226"/>
      <c r="L113" s="333"/>
    </row>
    <row r="114" spans="1:12" s="133" customFormat="1">
      <c r="A114" s="216" t="s">
        <v>61</v>
      </c>
      <c r="B114" s="213" t="s">
        <v>62</v>
      </c>
      <c r="C114" s="253">
        <v>582983035.63999999</v>
      </c>
      <c r="D114" s="253">
        <v>0</v>
      </c>
      <c r="E114" s="253">
        <v>12361888</v>
      </c>
      <c r="F114" s="253">
        <v>570621147.63999999</v>
      </c>
      <c r="G114" s="253">
        <v>570621147.63999999</v>
      </c>
      <c r="H114" s="254">
        <v>0</v>
      </c>
      <c r="I114" s="226"/>
      <c r="J114" s="226"/>
      <c r="L114" s="333"/>
    </row>
    <row r="115" spans="1:12" s="133" customFormat="1">
      <c r="A115" s="317" t="s">
        <v>352</v>
      </c>
      <c r="B115" s="318" t="s">
        <v>353</v>
      </c>
      <c r="C115" s="252">
        <v>582983035.63999999</v>
      </c>
      <c r="D115" s="252">
        <v>0</v>
      </c>
      <c r="E115" s="252">
        <v>12361888</v>
      </c>
      <c r="F115" s="252">
        <v>570621147.63999999</v>
      </c>
      <c r="G115" s="252">
        <v>570621147.63999999</v>
      </c>
      <c r="H115" s="243">
        <v>0</v>
      </c>
      <c r="I115" s="226"/>
      <c r="J115" s="226"/>
      <c r="L115" s="333"/>
    </row>
    <row r="116" spans="1:12" s="133" customFormat="1">
      <c r="A116" s="321" t="s">
        <v>354</v>
      </c>
      <c r="B116" s="322" t="s">
        <v>353</v>
      </c>
      <c r="C116" s="250">
        <v>582983035.63999999</v>
      </c>
      <c r="D116" s="250">
        <v>0</v>
      </c>
      <c r="E116" s="250">
        <v>12361888</v>
      </c>
      <c r="F116" s="250">
        <v>570621147.63999999</v>
      </c>
      <c r="G116" s="250">
        <v>570621147.63999999</v>
      </c>
      <c r="H116" s="241">
        <v>0</v>
      </c>
      <c r="I116" s="226"/>
      <c r="J116" s="226"/>
      <c r="L116" s="333"/>
    </row>
    <row r="117" spans="1:12" s="133" customFormat="1">
      <c r="A117" s="317" t="s">
        <v>355</v>
      </c>
      <c r="B117" s="318" t="s">
        <v>356</v>
      </c>
      <c r="C117" s="252">
        <v>0</v>
      </c>
      <c r="D117" s="252">
        <v>0</v>
      </c>
      <c r="E117" s="252">
        <v>0</v>
      </c>
      <c r="F117" s="252">
        <v>0</v>
      </c>
      <c r="G117" s="252">
        <v>0</v>
      </c>
      <c r="H117" s="243">
        <v>0</v>
      </c>
      <c r="I117" s="226"/>
      <c r="J117" s="226"/>
      <c r="L117" s="333"/>
    </row>
    <row r="118" spans="1:12" s="133" customFormat="1">
      <c r="A118" s="321" t="s">
        <v>357</v>
      </c>
      <c r="B118" s="322" t="s">
        <v>356</v>
      </c>
      <c r="C118" s="250">
        <v>0</v>
      </c>
      <c r="D118" s="250">
        <v>0</v>
      </c>
      <c r="E118" s="250">
        <v>0</v>
      </c>
      <c r="F118" s="250">
        <v>0</v>
      </c>
      <c r="G118" s="250">
        <v>0</v>
      </c>
      <c r="H118" s="241">
        <v>0</v>
      </c>
      <c r="I118" s="226"/>
      <c r="J118" s="226"/>
      <c r="L118" s="333"/>
    </row>
    <row r="119" spans="1:12" s="133" customFormat="1" ht="25.5">
      <c r="A119" s="216" t="s">
        <v>65</v>
      </c>
      <c r="B119" s="213" t="s">
        <v>66</v>
      </c>
      <c r="C119" s="253">
        <v>-136659833.65000001</v>
      </c>
      <c r="D119" s="253">
        <v>12361888</v>
      </c>
      <c r="E119" s="253">
        <v>13905173</v>
      </c>
      <c r="F119" s="253">
        <v>-138203118.65000001</v>
      </c>
      <c r="G119" s="253">
        <v>-138203118.65000001</v>
      </c>
      <c r="H119" s="254">
        <v>0</v>
      </c>
      <c r="I119" s="226"/>
      <c r="J119" s="226"/>
      <c r="L119" s="333"/>
    </row>
    <row r="120" spans="1:12" s="133" customFormat="1">
      <c r="A120" s="317" t="s">
        <v>358</v>
      </c>
      <c r="B120" s="318" t="s">
        <v>353</v>
      </c>
      <c r="C120" s="252">
        <v>-136659833.65000001</v>
      </c>
      <c r="D120" s="252">
        <v>12361888</v>
      </c>
      <c r="E120" s="252">
        <v>13905173</v>
      </c>
      <c r="F120" s="252">
        <v>-138203118.65000001</v>
      </c>
      <c r="G120" s="252">
        <v>-138203118.65000001</v>
      </c>
      <c r="H120" s="243">
        <v>0</v>
      </c>
      <c r="I120" s="226"/>
      <c r="J120" s="226"/>
      <c r="L120" s="333"/>
    </row>
    <row r="121" spans="1:12" s="133" customFormat="1">
      <c r="A121" s="321" t="s">
        <v>359</v>
      </c>
      <c r="B121" s="322" t="s">
        <v>353</v>
      </c>
      <c r="C121" s="250">
        <v>-136659833.65000001</v>
      </c>
      <c r="D121" s="250">
        <v>12361888</v>
      </c>
      <c r="E121" s="250">
        <v>13905173</v>
      </c>
      <c r="F121" s="250">
        <v>-138203118.65000001</v>
      </c>
      <c r="G121" s="250">
        <v>-138203118.65000001</v>
      </c>
      <c r="H121" s="241">
        <v>0</v>
      </c>
      <c r="I121" s="226"/>
      <c r="J121" s="226"/>
      <c r="L121" s="333"/>
    </row>
    <row r="122" spans="1:12" s="133" customFormat="1">
      <c r="A122" s="315" t="s">
        <v>360</v>
      </c>
      <c r="B122" s="316" t="s">
        <v>356</v>
      </c>
      <c r="C122" s="234">
        <v>0</v>
      </c>
      <c r="D122" s="234">
        <v>0</v>
      </c>
      <c r="E122" s="234">
        <v>0</v>
      </c>
      <c r="F122" s="234">
        <v>0</v>
      </c>
      <c r="G122" s="234">
        <v>0</v>
      </c>
      <c r="H122" s="235">
        <v>0</v>
      </c>
      <c r="I122" s="226"/>
      <c r="J122" s="226"/>
      <c r="L122" s="333"/>
    </row>
    <row r="123" spans="1:12" s="133" customFormat="1">
      <c r="A123" s="321" t="s">
        <v>361</v>
      </c>
      <c r="B123" s="322" t="s">
        <v>356</v>
      </c>
      <c r="C123" s="250">
        <v>0</v>
      </c>
      <c r="D123" s="250">
        <v>0</v>
      </c>
      <c r="E123" s="250">
        <v>0</v>
      </c>
      <c r="F123" s="250">
        <v>0</v>
      </c>
      <c r="G123" s="250">
        <v>0</v>
      </c>
      <c r="H123" s="241">
        <v>0</v>
      </c>
      <c r="I123" s="226"/>
      <c r="J123" s="226"/>
      <c r="L123" s="333"/>
    </row>
    <row r="124" spans="1:12" s="133" customFormat="1">
      <c r="A124" s="222" t="s">
        <v>362</v>
      </c>
      <c r="B124" s="223" t="s">
        <v>13</v>
      </c>
      <c r="C124" s="238">
        <v>3626364250.8899999</v>
      </c>
      <c r="D124" s="238">
        <v>2204308464.8899999</v>
      </c>
      <c r="E124" s="238">
        <v>2272059819.8899999</v>
      </c>
      <c r="F124" s="238">
        <v>3694115605.8899999</v>
      </c>
      <c r="G124" s="238">
        <v>1694389019</v>
      </c>
      <c r="H124" s="239">
        <v>1999726586.8900001</v>
      </c>
      <c r="I124" s="226"/>
      <c r="J124" s="226"/>
      <c r="L124" s="333"/>
    </row>
    <row r="125" spans="1:12" s="133" customFormat="1">
      <c r="A125" s="207" t="s">
        <v>18</v>
      </c>
      <c r="B125" s="200" t="s">
        <v>19</v>
      </c>
      <c r="C125" s="251">
        <v>406687996.88999999</v>
      </c>
      <c r="D125" s="251">
        <v>1522350557.8900001</v>
      </c>
      <c r="E125" s="251">
        <v>1488094575.8900001</v>
      </c>
      <c r="F125" s="251">
        <v>372432014.88999999</v>
      </c>
      <c r="G125" s="246">
        <v>165485195</v>
      </c>
      <c r="H125" s="247">
        <v>206946819.88999999</v>
      </c>
      <c r="I125" s="226"/>
      <c r="J125" s="226"/>
      <c r="L125" s="333"/>
    </row>
    <row r="126" spans="1:12" s="133" customFormat="1">
      <c r="A126" s="216" t="s">
        <v>22</v>
      </c>
      <c r="B126" s="213" t="s">
        <v>23</v>
      </c>
      <c r="C126" s="253">
        <v>0</v>
      </c>
      <c r="D126" s="253">
        <v>614999703.26999998</v>
      </c>
      <c r="E126" s="253">
        <v>614999703.26999998</v>
      </c>
      <c r="F126" s="253">
        <v>0</v>
      </c>
      <c r="G126" s="253">
        <v>0</v>
      </c>
      <c r="H126" s="265">
        <v>0</v>
      </c>
      <c r="I126" s="226"/>
      <c r="J126" s="226"/>
      <c r="L126" s="333"/>
    </row>
    <row r="127" spans="1:12" s="133" customFormat="1">
      <c r="A127" s="317" t="s">
        <v>363</v>
      </c>
      <c r="B127" s="318" t="s">
        <v>333</v>
      </c>
      <c r="C127" s="252">
        <v>0</v>
      </c>
      <c r="D127" s="252">
        <v>807400.8</v>
      </c>
      <c r="E127" s="252">
        <v>807400.8</v>
      </c>
      <c r="F127" s="252">
        <v>0</v>
      </c>
      <c r="G127" s="252">
        <v>0</v>
      </c>
      <c r="H127" s="263">
        <v>0</v>
      </c>
      <c r="I127" s="226"/>
      <c r="J127" s="226"/>
      <c r="L127" s="333"/>
    </row>
    <row r="128" spans="1:12" s="133" customFormat="1">
      <c r="A128" s="321" t="s">
        <v>364</v>
      </c>
      <c r="B128" s="322" t="s">
        <v>333</v>
      </c>
      <c r="C128" s="250">
        <v>0</v>
      </c>
      <c r="D128" s="250">
        <v>807400.8</v>
      </c>
      <c r="E128" s="250">
        <v>807400.8</v>
      </c>
      <c r="F128" s="250">
        <v>0</v>
      </c>
      <c r="G128" s="250">
        <v>0</v>
      </c>
      <c r="H128" s="264">
        <v>0</v>
      </c>
      <c r="I128" s="226"/>
      <c r="J128" s="226"/>
      <c r="L128" s="333"/>
    </row>
    <row r="129" spans="1:12" s="133" customFormat="1">
      <c r="A129" s="317" t="s">
        <v>365</v>
      </c>
      <c r="B129" s="318" t="s">
        <v>366</v>
      </c>
      <c r="C129" s="252">
        <v>0</v>
      </c>
      <c r="D129" s="252">
        <v>614192302.47000003</v>
      </c>
      <c r="E129" s="252">
        <v>614192302.47000003</v>
      </c>
      <c r="F129" s="252">
        <v>0</v>
      </c>
      <c r="G129" s="252">
        <v>0</v>
      </c>
      <c r="H129" s="263">
        <v>0</v>
      </c>
      <c r="I129" s="226"/>
      <c r="J129" s="226"/>
      <c r="L129" s="333"/>
    </row>
    <row r="130" spans="1:12" s="133" customFormat="1">
      <c r="A130" s="321" t="s">
        <v>367</v>
      </c>
      <c r="B130" s="322" t="s">
        <v>368</v>
      </c>
      <c r="C130" s="250">
        <v>0</v>
      </c>
      <c r="D130" s="250">
        <v>614192302.47000003</v>
      </c>
      <c r="E130" s="250">
        <v>614192302.47000003</v>
      </c>
      <c r="F130" s="250">
        <v>0</v>
      </c>
      <c r="G130" s="250">
        <v>0</v>
      </c>
      <c r="H130" s="264">
        <v>0</v>
      </c>
      <c r="I130" s="226"/>
      <c r="J130" s="226"/>
      <c r="L130" s="333"/>
    </row>
    <row r="131" spans="1:12" s="133" customFormat="1">
      <c r="A131" s="216" t="s">
        <v>26</v>
      </c>
      <c r="B131" s="213" t="s">
        <v>27</v>
      </c>
      <c r="C131" s="253">
        <v>71377369</v>
      </c>
      <c r="D131" s="253">
        <v>548553782</v>
      </c>
      <c r="E131" s="253">
        <v>559696523</v>
      </c>
      <c r="F131" s="253">
        <v>82520110</v>
      </c>
      <c r="G131" s="253">
        <v>82520110</v>
      </c>
      <c r="H131" s="254">
        <v>0</v>
      </c>
      <c r="I131" s="226"/>
      <c r="J131" s="226"/>
      <c r="L131" s="333"/>
    </row>
    <row r="132" spans="1:12" s="133" customFormat="1">
      <c r="A132" s="317" t="s">
        <v>369</v>
      </c>
      <c r="B132" s="318" t="s">
        <v>370</v>
      </c>
      <c r="C132" s="252">
        <v>12007355</v>
      </c>
      <c r="D132" s="252">
        <v>12007355</v>
      </c>
      <c r="E132" s="252">
        <v>0</v>
      </c>
      <c r="F132" s="252">
        <v>0</v>
      </c>
      <c r="G132" s="252">
        <v>0</v>
      </c>
      <c r="H132" s="243">
        <v>0</v>
      </c>
      <c r="I132" s="226"/>
      <c r="J132" s="226"/>
      <c r="L132" s="333"/>
    </row>
    <row r="133" spans="1:12" s="133" customFormat="1">
      <c r="A133" s="319" t="s">
        <v>371</v>
      </c>
      <c r="B133" s="320" t="s">
        <v>372</v>
      </c>
      <c r="C133" s="236">
        <v>12007355</v>
      </c>
      <c r="D133" s="236">
        <v>12007355</v>
      </c>
      <c r="E133" s="236">
        <v>0</v>
      </c>
      <c r="F133" s="236">
        <v>0</v>
      </c>
      <c r="G133" s="236">
        <v>0</v>
      </c>
      <c r="H133" s="237">
        <v>0</v>
      </c>
      <c r="I133" s="226"/>
      <c r="J133" s="226"/>
      <c r="L133" s="333"/>
    </row>
    <row r="134" spans="1:12" s="133" customFormat="1">
      <c r="A134" s="317" t="s">
        <v>373</v>
      </c>
      <c r="B134" s="318" t="s">
        <v>374</v>
      </c>
      <c r="C134" s="252">
        <v>58169278</v>
      </c>
      <c r="D134" s="252">
        <v>535345691</v>
      </c>
      <c r="E134" s="252">
        <v>559696523</v>
      </c>
      <c r="F134" s="252">
        <v>82520110</v>
      </c>
      <c r="G134" s="252">
        <v>82520110</v>
      </c>
      <c r="H134" s="243">
        <v>0</v>
      </c>
      <c r="I134" s="226"/>
      <c r="J134" s="226"/>
      <c r="L134" s="333"/>
    </row>
    <row r="135" spans="1:12" s="133" customFormat="1">
      <c r="A135" s="321" t="s">
        <v>375</v>
      </c>
      <c r="B135" s="322" t="s">
        <v>374</v>
      </c>
      <c r="C135" s="250">
        <v>58169278</v>
      </c>
      <c r="D135" s="250">
        <v>535345691</v>
      </c>
      <c r="E135" s="250">
        <v>559696523</v>
      </c>
      <c r="F135" s="250">
        <v>82520110</v>
      </c>
      <c r="G135" s="250">
        <v>82520110</v>
      </c>
      <c r="H135" s="241">
        <v>0</v>
      </c>
      <c r="I135" s="226"/>
      <c r="J135" s="226"/>
      <c r="L135" s="333"/>
    </row>
    <row r="136" spans="1:12" s="133" customFormat="1">
      <c r="A136" s="317" t="s">
        <v>376</v>
      </c>
      <c r="B136" s="318" t="s">
        <v>377</v>
      </c>
      <c r="C136" s="252">
        <v>1200736</v>
      </c>
      <c r="D136" s="252">
        <v>1200736</v>
      </c>
      <c r="E136" s="252">
        <v>0</v>
      </c>
      <c r="F136" s="252">
        <v>0</v>
      </c>
      <c r="G136" s="252">
        <v>0</v>
      </c>
      <c r="H136" s="243">
        <v>0</v>
      </c>
      <c r="I136" s="226"/>
      <c r="J136" s="226"/>
      <c r="L136" s="333"/>
    </row>
    <row r="137" spans="1:12" s="133" customFormat="1" ht="25.5">
      <c r="A137" s="321" t="s">
        <v>378</v>
      </c>
      <c r="B137" s="322" t="s">
        <v>379</v>
      </c>
      <c r="C137" s="250">
        <v>1200736</v>
      </c>
      <c r="D137" s="250">
        <v>1200736</v>
      </c>
      <c r="E137" s="250">
        <v>0</v>
      </c>
      <c r="F137" s="250">
        <v>0</v>
      </c>
      <c r="G137" s="250">
        <v>0</v>
      </c>
      <c r="H137" s="241">
        <v>0</v>
      </c>
      <c r="I137" s="226"/>
      <c r="J137" s="226"/>
      <c r="L137" s="333"/>
    </row>
    <row r="138" spans="1:12" s="133" customFormat="1">
      <c r="A138" s="317" t="s">
        <v>380</v>
      </c>
      <c r="B138" s="318" t="s">
        <v>381</v>
      </c>
      <c r="C138" s="252">
        <v>0</v>
      </c>
      <c r="D138" s="252">
        <v>0</v>
      </c>
      <c r="E138" s="252">
        <v>0</v>
      </c>
      <c r="F138" s="252">
        <v>0</v>
      </c>
      <c r="G138" s="252">
        <v>0</v>
      </c>
      <c r="H138" s="243">
        <v>0</v>
      </c>
      <c r="I138" s="226"/>
      <c r="J138" s="226"/>
      <c r="L138" s="333"/>
    </row>
    <row r="139" spans="1:12" s="133" customFormat="1">
      <c r="A139" s="321" t="s">
        <v>382</v>
      </c>
      <c r="B139" s="322" t="s">
        <v>381</v>
      </c>
      <c r="C139" s="250">
        <v>0</v>
      </c>
      <c r="D139" s="250">
        <v>0</v>
      </c>
      <c r="E139" s="250">
        <v>0</v>
      </c>
      <c r="F139" s="250">
        <v>0</v>
      </c>
      <c r="G139" s="250">
        <v>0</v>
      </c>
      <c r="H139" s="241">
        <v>0</v>
      </c>
      <c r="I139" s="226"/>
      <c r="J139" s="226"/>
      <c r="L139" s="333"/>
    </row>
    <row r="140" spans="1:12" s="133" customFormat="1">
      <c r="A140" s="216" t="s">
        <v>30</v>
      </c>
      <c r="B140" s="213" t="s">
        <v>31</v>
      </c>
      <c r="C140" s="253">
        <v>0</v>
      </c>
      <c r="D140" s="253">
        <v>134217433</v>
      </c>
      <c r="E140" s="253">
        <v>139260835</v>
      </c>
      <c r="F140" s="253">
        <v>5043402</v>
      </c>
      <c r="G140" s="253">
        <v>5043402</v>
      </c>
      <c r="H140" s="254">
        <v>0</v>
      </c>
      <c r="I140" s="226"/>
      <c r="J140" s="226"/>
      <c r="L140" s="333"/>
    </row>
    <row r="141" spans="1:12" s="133" customFormat="1">
      <c r="A141" s="317" t="s">
        <v>383</v>
      </c>
      <c r="B141" s="318" t="s">
        <v>384</v>
      </c>
      <c r="C141" s="252">
        <v>0</v>
      </c>
      <c r="D141" s="252">
        <v>34869000</v>
      </c>
      <c r="E141" s="252">
        <v>35577600</v>
      </c>
      <c r="F141" s="252">
        <v>708600</v>
      </c>
      <c r="G141" s="252">
        <v>708600</v>
      </c>
      <c r="H141" s="243">
        <v>0</v>
      </c>
      <c r="I141" s="226"/>
      <c r="J141" s="226"/>
      <c r="L141" s="333"/>
    </row>
    <row r="142" spans="1:12" s="133" customFormat="1">
      <c r="A142" s="321" t="s">
        <v>385</v>
      </c>
      <c r="B142" s="322" t="s">
        <v>384</v>
      </c>
      <c r="C142" s="250">
        <v>0</v>
      </c>
      <c r="D142" s="250">
        <v>34869000</v>
      </c>
      <c r="E142" s="250">
        <v>35577600</v>
      </c>
      <c r="F142" s="250">
        <v>708600</v>
      </c>
      <c r="G142" s="250">
        <v>708600</v>
      </c>
      <c r="H142" s="241">
        <v>0</v>
      </c>
      <c r="I142" s="226"/>
      <c r="J142" s="226"/>
      <c r="L142" s="333"/>
    </row>
    <row r="143" spans="1:12" s="133" customFormat="1">
      <c r="A143" s="317" t="s">
        <v>386</v>
      </c>
      <c r="B143" s="318" t="s">
        <v>387</v>
      </c>
      <c r="C143" s="252">
        <v>0</v>
      </c>
      <c r="D143" s="252">
        <v>20212200</v>
      </c>
      <c r="E143" s="252">
        <v>20778800</v>
      </c>
      <c r="F143" s="252">
        <v>566600</v>
      </c>
      <c r="G143" s="252">
        <v>566600</v>
      </c>
      <c r="H143" s="243">
        <v>0</v>
      </c>
      <c r="I143" s="226"/>
      <c r="J143" s="226"/>
      <c r="L143" s="333"/>
    </row>
    <row r="144" spans="1:12" s="133" customFormat="1">
      <c r="A144" s="321" t="s">
        <v>388</v>
      </c>
      <c r="B144" s="322" t="s">
        <v>387</v>
      </c>
      <c r="C144" s="250">
        <v>0</v>
      </c>
      <c r="D144" s="250">
        <v>20212200</v>
      </c>
      <c r="E144" s="250">
        <v>20778800</v>
      </c>
      <c r="F144" s="250">
        <v>566600</v>
      </c>
      <c r="G144" s="250">
        <v>566600</v>
      </c>
      <c r="H144" s="241">
        <v>0</v>
      </c>
      <c r="I144" s="226"/>
      <c r="J144" s="226"/>
      <c r="L144" s="333"/>
    </row>
    <row r="145" spans="1:12" s="133" customFormat="1">
      <c r="A145" s="317" t="s">
        <v>389</v>
      </c>
      <c r="B145" s="318" t="s">
        <v>390</v>
      </c>
      <c r="C145" s="252">
        <v>0</v>
      </c>
      <c r="D145" s="252">
        <v>5058793</v>
      </c>
      <c r="E145" s="252">
        <v>5058793</v>
      </c>
      <c r="F145" s="252">
        <v>0</v>
      </c>
      <c r="G145" s="252">
        <v>0</v>
      </c>
      <c r="H145" s="243">
        <v>0</v>
      </c>
      <c r="I145" s="226"/>
      <c r="J145" s="226"/>
      <c r="L145" s="333"/>
    </row>
    <row r="146" spans="1:12" s="133" customFormat="1">
      <c r="A146" s="321" t="s">
        <v>391</v>
      </c>
      <c r="B146" s="322" t="s">
        <v>390</v>
      </c>
      <c r="C146" s="250">
        <v>0</v>
      </c>
      <c r="D146" s="250">
        <v>5058793</v>
      </c>
      <c r="E146" s="250">
        <v>5058793</v>
      </c>
      <c r="F146" s="250">
        <v>0</v>
      </c>
      <c r="G146" s="250">
        <v>0</v>
      </c>
      <c r="H146" s="241">
        <v>0</v>
      </c>
      <c r="I146" s="226"/>
      <c r="J146" s="226"/>
      <c r="L146" s="333"/>
    </row>
    <row r="147" spans="1:12" s="133" customFormat="1">
      <c r="A147" s="317" t="s">
        <v>392</v>
      </c>
      <c r="B147" s="318" t="s">
        <v>393</v>
      </c>
      <c r="C147" s="252">
        <v>0</v>
      </c>
      <c r="D147" s="252">
        <v>29208339</v>
      </c>
      <c r="E147" s="252">
        <v>32976541</v>
      </c>
      <c r="F147" s="252">
        <v>3768202</v>
      </c>
      <c r="G147" s="252">
        <v>3768202</v>
      </c>
      <c r="H147" s="243">
        <v>0</v>
      </c>
      <c r="I147" s="226"/>
      <c r="J147" s="226"/>
      <c r="L147" s="333"/>
    </row>
    <row r="148" spans="1:12" s="133" customFormat="1">
      <c r="A148" s="321" t="s">
        <v>394</v>
      </c>
      <c r="B148" s="322" t="s">
        <v>393</v>
      </c>
      <c r="C148" s="250">
        <v>0</v>
      </c>
      <c r="D148" s="250">
        <v>29208339</v>
      </c>
      <c r="E148" s="250">
        <v>32976541</v>
      </c>
      <c r="F148" s="250">
        <v>3768202</v>
      </c>
      <c r="G148" s="250">
        <v>3768202</v>
      </c>
      <c r="H148" s="241">
        <v>0</v>
      </c>
      <c r="I148" s="226"/>
      <c r="J148" s="226"/>
      <c r="L148" s="333"/>
    </row>
    <row r="149" spans="1:12" s="133" customFormat="1">
      <c r="A149" s="317" t="s">
        <v>395</v>
      </c>
      <c r="B149" s="318" t="s">
        <v>396</v>
      </c>
      <c r="C149" s="252">
        <v>0</v>
      </c>
      <c r="D149" s="252">
        <v>381770</v>
      </c>
      <c r="E149" s="252">
        <v>381770</v>
      </c>
      <c r="F149" s="252">
        <v>0</v>
      </c>
      <c r="G149" s="252">
        <v>0</v>
      </c>
      <c r="H149" s="243">
        <v>0</v>
      </c>
      <c r="I149" s="226"/>
      <c r="J149" s="226"/>
      <c r="L149" s="333"/>
    </row>
    <row r="150" spans="1:12" s="133" customFormat="1">
      <c r="A150" s="321" t="s">
        <v>397</v>
      </c>
      <c r="B150" s="322" t="s">
        <v>396</v>
      </c>
      <c r="C150" s="250">
        <v>0</v>
      </c>
      <c r="D150" s="250">
        <v>381770</v>
      </c>
      <c r="E150" s="250">
        <v>381770</v>
      </c>
      <c r="F150" s="250">
        <v>0</v>
      </c>
      <c r="G150" s="250">
        <v>0</v>
      </c>
      <c r="H150" s="241">
        <v>0</v>
      </c>
      <c r="I150" s="226"/>
      <c r="J150" s="226"/>
      <c r="L150" s="333"/>
    </row>
    <row r="151" spans="1:12" s="133" customFormat="1">
      <c r="A151" s="317" t="s">
        <v>398</v>
      </c>
      <c r="B151" s="318" t="s">
        <v>399</v>
      </c>
      <c r="C151" s="252">
        <v>0</v>
      </c>
      <c r="D151" s="252">
        <v>677331</v>
      </c>
      <c r="E151" s="252">
        <v>677331</v>
      </c>
      <c r="F151" s="252">
        <v>0</v>
      </c>
      <c r="G151" s="252">
        <v>0</v>
      </c>
      <c r="H151" s="243">
        <v>0</v>
      </c>
      <c r="I151" s="226"/>
      <c r="J151" s="226"/>
      <c r="L151" s="333"/>
    </row>
    <row r="152" spans="1:12" s="133" customFormat="1">
      <c r="A152" s="319" t="s">
        <v>400</v>
      </c>
      <c r="B152" s="320" t="s">
        <v>399</v>
      </c>
      <c r="C152" s="236">
        <v>0</v>
      </c>
      <c r="D152" s="236">
        <v>677331</v>
      </c>
      <c r="E152" s="236">
        <v>677331</v>
      </c>
      <c r="F152" s="236">
        <v>0</v>
      </c>
      <c r="G152" s="236">
        <v>0</v>
      </c>
      <c r="H152" s="237">
        <v>0</v>
      </c>
      <c r="I152" s="226"/>
      <c r="J152" s="226"/>
      <c r="L152" s="333"/>
    </row>
    <row r="153" spans="1:12" s="133" customFormat="1" ht="25.5">
      <c r="A153" s="315" t="s">
        <v>401</v>
      </c>
      <c r="B153" s="316" t="s">
        <v>402</v>
      </c>
      <c r="C153" s="234">
        <v>0</v>
      </c>
      <c r="D153" s="234">
        <v>43810000</v>
      </c>
      <c r="E153" s="234">
        <v>43810000</v>
      </c>
      <c r="F153" s="234">
        <v>0</v>
      </c>
      <c r="G153" s="234">
        <v>0</v>
      </c>
      <c r="H153" s="235">
        <v>0</v>
      </c>
      <c r="I153" s="226"/>
      <c r="J153" s="226"/>
      <c r="L153" s="333"/>
    </row>
    <row r="154" spans="1:12" s="133" customFormat="1" ht="25.5">
      <c r="A154" s="321" t="s">
        <v>403</v>
      </c>
      <c r="B154" s="322" t="s">
        <v>402</v>
      </c>
      <c r="C154" s="250">
        <v>0</v>
      </c>
      <c r="D154" s="250">
        <v>43810000</v>
      </c>
      <c r="E154" s="250">
        <v>43810000</v>
      </c>
      <c r="F154" s="250">
        <v>0</v>
      </c>
      <c r="G154" s="250">
        <v>0</v>
      </c>
      <c r="H154" s="241">
        <v>0</v>
      </c>
      <c r="I154" s="226"/>
      <c r="J154" s="226"/>
      <c r="L154" s="333"/>
    </row>
    <row r="155" spans="1:12" s="133" customFormat="1">
      <c r="A155" s="317" t="s">
        <v>404</v>
      </c>
      <c r="B155" s="318" t="s">
        <v>405</v>
      </c>
      <c r="C155" s="252">
        <v>0</v>
      </c>
      <c r="D155" s="252">
        <v>0</v>
      </c>
      <c r="E155" s="252">
        <v>0</v>
      </c>
      <c r="F155" s="252">
        <v>0</v>
      </c>
      <c r="G155" s="252">
        <v>0</v>
      </c>
      <c r="H155" s="243">
        <v>0</v>
      </c>
      <c r="I155" s="226"/>
      <c r="J155" s="226"/>
      <c r="L155" s="333"/>
    </row>
    <row r="156" spans="1:12" s="133" customFormat="1">
      <c r="A156" s="321" t="s">
        <v>406</v>
      </c>
      <c r="B156" s="322" t="s">
        <v>405</v>
      </c>
      <c r="C156" s="250">
        <v>0</v>
      </c>
      <c r="D156" s="250">
        <v>0</v>
      </c>
      <c r="E156" s="250">
        <v>0</v>
      </c>
      <c r="F156" s="250">
        <v>0</v>
      </c>
      <c r="G156" s="250">
        <v>0</v>
      </c>
      <c r="H156" s="241">
        <v>0</v>
      </c>
      <c r="I156" s="226"/>
      <c r="J156" s="226"/>
      <c r="L156" s="333"/>
    </row>
    <row r="157" spans="1:12" s="133" customFormat="1">
      <c r="A157" s="216" t="s">
        <v>34</v>
      </c>
      <c r="B157" s="213" t="s">
        <v>35</v>
      </c>
      <c r="C157" s="253">
        <v>127975877</v>
      </c>
      <c r="D157" s="253">
        <v>127971505</v>
      </c>
      <c r="E157" s="253">
        <v>77917311</v>
      </c>
      <c r="F157" s="253">
        <v>77921683</v>
      </c>
      <c r="G157" s="253">
        <v>77921683</v>
      </c>
      <c r="H157" s="254">
        <v>0</v>
      </c>
      <c r="I157" s="226"/>
      <c r="J157" s="226"/>
      <c r="L157" s="333"/>
    </row>
    <row r="158" spans="1:12" s="133" customFormat="1">
      <c r="A158" s="317" t="s">
        <v>407</v>
      </c>
      <c r="B158" s="318" t="s">
        <v>408</v>
      </c>
      <c r="C158" s="252">
        <v>34785899</v>
      </c>
      <c r="D158" s="252">
        <v>34786000</v>
      </c>
      <c r="E158" s="252">
        <v>11348909</v>
      </c>
      <c r="F158" s="252">
        <v>11348808</v>
      </c>
      <c r="G158" s="252">
        <v>11348808</v>
      </c>
      <c r="H158" s="243">
        <v>0</v>
      </c>
      <c r="I158" s="226"/>
      <c r="J158" s="226"/>
      <c r="L158" s="333"/>
    </row>
    <row r="159" spans="1:12" s="133" customFormat="1">
      <c r="A159" s="321" t="s">
        <v>409</v>
      </c>
      <c r="B159" s="322" t="s">
        <v>410</v>
      </c>
      <c r="C159" s="250">
        <v>96264899</v>
      </c>
      <c r="D159" s="250">
        <v>0</v>
      </c>
      <c r="E159" s="250">
        <v>11348909</v>
      </c>
      <c r="F159" s="250">
        <v>107613808</v>
      </c>
      <c r="G159" s="250">
        <v>107613808</v>
      </c>
      <c r="H159" s="241">
        <v>0</v>
      </c>
      <c r="I159" s="226"/>
      <c r="J159" s="226"/>
      <c r="L159" s="333"/>
    </row>
    <row r="160" spans="1:12" s="133" customFormat="1">
      <c r="A160" s="321" t="s">
        <v>411</v>
      </c>
      <c r="B160" s="322" t="s">
        <v>412</v>
      </c>
      <c r="C160" s="250">
        <v>-61479000</v>
      </c>
      <c r="D160" s="250">
        <v>34786000</v>
      </c>
      <c r="E160" s="250">
        <v>0</v>
      </c>
      <c r="F160" s="250">
        <v>-96265000</v>
      </c>
      <c r="G160" s="250">
        <v>-96265000</v>
      </c>
      <c r="H160" s="241">
        <v>0</v>
      </c>
      <c r="I160" s="226"/>
      <c r="J160" s="226"/>
      <c r="L160" s="333"/>
    </row>
    <row r="161" spans="1:12" s="133" customFormat="1">
      <c r="A161" s="317" t="s">
        <v>413</v>
      </c>
      <c r="B161" s="318" t="s">
        <v>414</v>
      </c>
      <c r="C161" s="252">
        <v>607740</v>
      </c>
      <c r="D161" s="252">
        <v>608000</v>
      </c>
      <c r="E161" s="252">
        <v>69133</v>
      </c>
      <c r="F161" s="252">
        <v>68873</v>
      </c>
      <c r="G161" s="252">
        <v>68873</v>
      </c>
      <c r="H161" s="243">
        <v>0</v>
      </c>
      <c r="I161" s="226"/>
      <c r="J161" s="226"/>
      <c r="L161" s="333"/>
    </row>
    <row r="162" spans="1:12" s="133" customFormat="1">
      <c r="A162" s="321" t="s">
        <v>415</v>
      </c>
      <c r="B162" s="322" t="s">
        <v>410</v>
      </c>
      <c r="C162" s="250">
        <v>15121740</v>
      </c>
      <c r="D162" s="250">
        <v>0</v>
      </c>
      <c r="E162" s="250">
        <v>69133</v>
      </c>
      <c r="F162" s="250">
        <v>15190873</v>
      </c>
      <c r="G162" s="250">
        <v>15190873</v>
      </c>
      <c r="H162" s="241">
        <v>0</v>
      </c>
      <c r="I162" s="226"/>
      <c r="J162" s="226"/>
      <c r="L162" s="333"/>
    </row>
    <row r="163" spans="1:12" s="133" customFormat="1">
      <c r="A163" s="321" t="s">
        <v>416</v>
      </c>
      <c r="B163" s="322" t="s">
        <v>412</v>
      </c>
      <c r="C163" s="250">
        <v>-14514000</v>
      </c>
      <c r="D163" s="250">
        <v>608000</v>
      </c>
      <c r="E163" s="250">
        <v>0</v>
      </c>
      <c r="F163" s="250">
        <v>-15122000</v>
      </c>
      <c r="G163" s="250">
        <v>-15122000</v>
      </c>
      <c r="H163" s="241">
        <v>0</v>
      </c>
      <c r="I163" s="226"/>
      <c r="J163" s="226"/>
      <c r="L163" s="333"/>
    </row>
    <row r="164" spans="1:12" s="133" customFormat="1">
      <c r="A164" s="317" t="s">
        <v>417</v>
      </c>
      <c r="B164" s="318" t="s">
        <v>418</v>
      </c>
      <c r="C164" s="252">
        <v>968</v>
      </c>
      <c r="D164" s="252">
        <v>0</v>
      </c>
      <c r="E164" s="252">
        <v>0</v>
      </c>
      <c r="F164" s="252">
        <v>968</v>
      </c>
      <c r="G164" s="252">
        <v>968</v>
      </c>
      <c r="H164" s="243">
        <v>0</v>
      </c>
      <c r="I164" s="226"/>
      <c r="J164" s="226"/>
      <c r="L164" s="333"/>
    </row>
    <row r="165" spans="1:12" s="133" customFormat="1">
      <c r="A165" s="321" t="s">
        <v>419</v>
      </c>
      <c r="B165" s="322" t="s">
        <v>410</v>
      </c>
      <c r="C165" s="250">
        <v>4916968</v>
      </c>
      <c r="D165" s="250">
        <v>0</v>
      </c>
      <c r="E165" s="250">
        <v>0</v>
      </c>
      <c r="F165" s="250">
        <v>4916968</v>
      </c>
      <c r="G165" s="250">
        <v>4916968</v>
      </c>
      <c r="H165" s="241">
        <v>0</v>
      </c>
      <c r="I165" s="226"/>
      <c r="J165" s="226"/>
      <c r="L165" s="333"/>
    </row>
    <row r="166" spans="1:12" s="133" customFormat="1">
      <c r="A166" s="321" t="s">
        <v>420</v>
      </c>
      <c r="B166" s="322" t="s">
        <v>412</v>
      </c>
      <c r="C166" s="250">
        <v>-4916000</v>
      </c>
      <c r="D166" s="250">
        <v>0</v>
      </c>
      <c r="E166" s="250">
        <v>0</v>
      </c>
      <c r="F166" s="250">
        <v>-4916000</v>
      </c>
      <c r="G166" s="250">
        <v>-4916000</v>
      </c>
      <c r="H166" s="241">
        <v>0</v>
      </c>
      <c r="I166" s="226"/>
      <c r="J166" s="226"/>
      <c r="L166" s="333"/>
    </row>
    <row r="167" spans="1:12" s="133" customFormat="1">
      <c r="A167" s="317" t="s">
        <v>421</v>
      </c>
      <c r="B167" s="318" t="s">
        <v>422</v>
      </c>
      <c r="C167" s="252">
        <v>57722637</v>
      </c>
      <c r="D167" s="252">
        <v>57723000</v>
      </c>
      <c r="E167" s="252">
        <v>55851001</v>
      </c>
      <c r="F167" s="252">
        <v>55850638</v>
      </c>
      <c r="G167" s="252">
        <v>55850638</v>
      </c>
      <c r="H167" s="243">
        <v>0</v>
      </c>
      <c r="I167" s="226"/>
      <c r="J167" s="226"/>
      <c r="L167" s="333"/>
    </row>
    <row r="168" spans="1:12" s="133" customFormat="1">
      <c r="A168" s="321" t="s">
        <v>423</v>
      </c>
      <c r="B168" s="322" t="s">
        <v>410</v>
      </c>
      <c r="C168" s="250">
        <v>282719637</v>
      </c>
      <c r="D168" s="250">
        <v>0</v>
      </c>
      <c r="E168" s="250">
        <v>55851001</v>
      </c>
      <c r="F168" s="250">
        <v>338570638</v>
      </c>
      <c r="G168" s="250">
        <v>338570638</v>
      </c>
      <c r="H168" s="241">
        <v>0</v>
      </c>
      <c r="I168" s="226"/>
      <c r="J168" s="226"/>
      <c r="L168" s="333"/>
    </row>
    <row r="169" spans="1:12" s="133" customFormat="1">
      <c r="A169" s="321" t="s">
        <v>424</v>
      </c>
      <c r="B169" s="322" t="s">
        <v>412</v>
      </c>
      <c r="C169" s="250">
        <v>-224997000</v>
      </c>
      <c r="D169" s="250">
        <v>57723000</v>
      </c>
      <c r="E169" s="250">
        <v>0</v>
      </c>
      <c r="F169" s="250">
        <v>-282720000</v>
      </c>
      <c r="G169" s="250">
        <v>-282720000</v>
      </c>
      <c r="H169" s="241">
        <v>0</v>
      </c>
      <c r="I169" s="226"/>
      <c r="J169" s="226"/>
      <c r="L169" s="333"/>
    </row>
    <row r="170" spans="1:12" s="133" customFormat="1">
      <c r="A170" s="317" t="s">
        <v>425</v>
      </c>
      <c r="B170" s="318" t="s">
        <v>426</v>
      </c>
      <c r="C170" s="252">
        <v>13795046</v>
      </c>
      <c r="D170" s="252">
        <v>13795000</v>
      </c>
      <c r="E170" s="252">
        <v>5462817</v>
      </c>
      <c r="F170" s="252">
        <v>5462863</v>
      </c>
      <c r="G170" s="252">
        <v>5462863</v>
      </c>
      <c r="H170" s="243">
        <v>0</v>
      </c>
      <c r="I170" s="226"/>
      <c r="J170" s="226"/>
      <c r="L170" s="333"/>
    </row>
    <row r="171" spans="1:12" s="133" customFormat="1">
      <c r="A171" s="321" t="s">
        <v>427</v>
      </c>
      <c r="B171" s="322" t="s">
        <v>428</v>
      </c>
      <c r="C171" s="250">
        <v>63901359</v>
      </c>
      <c r="D171" s="250">
        <v>0</v>
      </c>
      <c r="E171" s="250">
        <v>5462817</v>
      </c>
      <c r="F171" s="250">
        <v>69364176</v>
      </c>
      <c r="G171" s="250">
        <v>69364176</v>
      </c>
      <c r="H171" s="241">
        <v>0</v>
      </c>
      <c r="I171" s="226"/>
      <c r="J171" s="226"/>
      <c r="L171" s="333"/>
    </row>
    <row r="172" spans="1:12" s="133" customFormat="1">
      <c r="A172" s="321" t="s">
        <v>429</v>
      </c>
      <c r="B172" s="322" t="s">
        <v>430</v>
      </c>
      <c r="C172" s="250">
        <v>-50106313</v>
      </c>
      <c r="D172" s="250">
        <v>13795000</v>
      </c>
      <c r="E172" s="250">
        <v>0</v>
      </c>
      <c r="F172" s="250">
        <v>-63901313</v>
      </c>
      <c r="G172" s="250">
        <v>-63901313</v>
      </c>
      <c r="H172" s="241">
        <v>0</v>
      </c>
      <c r="I172" s="226"/>
      <c r="J172" s="226"/>
      <c r="L172" s="333"/>
    </row>
    <row r="173" spans="1:12" s="133" customFormat="1" ht="25.5">
      <c r="A173" s="321" t="s">
        <v>431</v>
      </c>
      <c r="B173" s="322" t="s">
        <v>432</v>
      </c>
      <c r="C173" s="250">
        <v>154687</v>
      </c>
      <c r="D173" s="250">
        <v>0</v>
      </c>
      <c r="E173" s="250">
        <v>0</v>
      </c>
      <c r="F173" s="250">
        <v>154687</v>
      </c>
      <c r="G173" s="250">
        <v>154687</v>
      </c>
      <c r="H173" s="241">
        <v>0</v>
      </c>
      <c r="I173" s="226"/>
      <c r="J173" s="226"/>
      <c r="L173" s="333"/>
    </row>
    <row r="174" spans="1:12" s="133" customFormat="1" ht="25.5">
      <c r="A174" s="321" t="s">
        <v>433</v>
      </c>
      <c r="B174" s="322" t="s">
        <v>434</v>
      </c>
      <c r="C174" s="250">
        <v>-154687</v>
      </c>
      <c r="D174" s="250">
        <v>0</v>
      </c>
      <c r="E174" s="250">
        <v>0</v>
      </c>
      <c r="F174" s="250">
        <v>-154687</v>
      </c>
      <c r="G174" s="250">
        <v>-154687</v>
      </c>
      <c r="H174" s="241">
        <v>0</v>
      </c>
      <c r="I174" s="226"/>
      <c r="J174" s="226"/>
      <c r="L174" s="333"/>
    </row>
    <row r="175" spans="1:12" s="133" customFormat="1">
      <c r="A175" s="317" t="s">
        <v>435</v>
      </c>
      <c r="B175" s="318" t="s">
        <v>436</v>
      </c>
      <c r="C175" s="252">
        <v>4803453</v>
      </c>
      <c r="D175" s="252">
        <v>4803000</v>
      </c>
      <c r="E175" s="252">
        <v>0</v>
      </c>
      <c r="F175" s="252">
        <v>453</v>
      </c>
      <c r="G175" s="252">
        <v>453</v>
      </c>
      <c r="H175" s="243">
        <v>0</v>
      </c>
      <c r="I175" s="226"/>
      <c r="J175" s="226"/>
      <c r="L175" s="333"/>
    </row>
    <row r="176" spans="1:12" s="133" customFormat="1">
      <c r="A176" s="321" t="s">
        <v>437</v>
      </c>
      <c r="B176" s="322" t="s">
        <v>410</v>
      </c>
      <c r="C176" s="250">
        <v>24096453</v>
      </c>
      <c r="D176" s="250">
        <v>0</v>
      </c>
      <c r="E176" s="250">
        <v>0</v>
      </c>
      <c r="F176" s="250">
        <v>24096453</v>
      </c>
      <c r="G176" s="250">
        <v>24096453</v>
      </c>
      <c r="H176" s="241">
        <v>0</v>
      </c>
      <c r="I176" s="226"/>
      <c r="J176" s="226"/>
      <c r="L176" s="333"/>
    </row>
    <row r="177" spans="1:12" s="133" customFormat="1">
      <c r="A177" s="321" t="s">
        <v>438</v>
      </c>
      <c r="B177" s="322" t="s">
        <v>412</v>
      </c>
      <c r="C177" s="250">
        <v>-19293000</v>
      </c>
      <c r="D177" s="250">
        <v>4803000</v>
      </c>
      <c r="E177" s="250">
        <v>0</v>
      </c>
      <c r="F177" s="250">
        <v>-24096000</v>
      </c>
      <c r="G177" s="250">
        <v>-24096000</v>
      </c>
      <c r="H177" s="241">
        <v>0</v>
      </c>
      <c r="I177" s="226"/>
      <c r="J177" s="226"/>
      <c r="L177" s="333"/>
    </row>
    <row r="178" spans="1:12" s="133" customFormat="1" ht="25.5">
      <c r="A178" s="317" t="s">
        <v>439</v>
      </c>
      <c r="B178" s="318" t="s">
        <v>440</v>
      </c>
      <c r="C178" s="252">
        <v>16260134</v>
      </c>
      <c r="D178" s="252">
        <v>16256505</v>
      </c>
      <c r="E178" s="252">
        <v>5185451</v>
      </c>
      <c r="F178" s="252">
        <v>5189080</v>
      </c>
      <c r="G178" s="252">
        <v>5189080</v>
      </c>
      <c r="H178" s="243">
        <v>0</v>
      </c>
      <c r="I178" s="226"/>
      <c r="J178" s="226"/>
      <c r="L178" s="333"/>
    </row>
    <row r="179" spans="1:12" s="133" customFormat="1">
      <c r="A179" s="321" t="s">
        <v>441</v>
      </c>
      <c r="B179" s="322" t="s">
        <v>410</v>
      </c>
      <c r="C179" s="250">
        <v>49688055</v>
      </c>
      <c r="D179" s="250">
        <v>0</v>
      </c>
      <c r="E179" s="250">
        <v>5185451</v>
      </c>
      <c r="F179" s="250">
        <v>54873506</v>
      </c>
      <c r="G179" s="250">
        <v>54873506</v>
      </c>
      <c r="H179" s="241">
        <v>0</v>
      </c>
      <c r="I179" s="226"/>
      <c r="J179" s="226"/>
      <c r="L179" s="333"/>
    </row>
    <row r="180" spans="1:12" s="133" customFormat="1">
      <c r="A180" s="321" t="s">
        <v>442</v>
      </c>
      <c r="B180" s="322" t="s">
        <v>412</v>
      </c>
      <c r="C180" s="250">
        <v>-33427921</v>
      </c>
      <c r="D180" s="250">
        <v>16256505</v>
      </c>
      <c r="E180" s="250">
        <v>0</v>
      </c>
      <c r="F180" s="250">
        <v>-49684426</v>
      </c>
      <c r="G180" s="250">
        <v>-49684426</v>
      </c>
      <c r="H180" s="241">
        <v>0</v>
      </c>
      <c r="I180" s="226"/>
      <c r="J180" s="226"/>
      <c r="L180" s="333"/>
    </row>
    <row r="181" spans="1:12" s="133" customFormat="1" ht="25.5">
      <c r="A181" s="315" t="s">
        <v>443</v>
      </c>
      <c r="B181" s="316" t="s">
        <v>444</v>
      </c>
      <c r="C181" s="234">
        <v>0</v>
      </c>
      <c r="D181" s="234">
        <v>0</v>
      </c>
      <c r="E181" s="234">
        <v>0</v>
      </c>
      <c r="F181" s="234">
        <v>0</v>
      </c>
      <c r="G181" s="234">
        <v>0</v>
      </c>
      <c r="H181" s="235">
        <v>0</v>
      </c>
      <c r="I181" s="226"/>
      <c r="J181" s="226"/>
      <c r="L181" s="333"/>
    </row>
    <row r="182" spans="1:12" s="133" customFormat="1">
      <c r="A182" s="319" t="s">
        <v>445</v>
      </c>
      <c r="B182" s="320" t="s">
        <v>410</v>
      </c>
      <c r="C182" s="236">
        <v>0</v>
      </c>
      <c r="D182" s="236">
        <v>0</v>
      </c>
      <c r="E182" s="236">
        <v>0</v>
      </c>
      <c r="F182" s="236">
        <v>0</v>
      </c>
      <c r="G182" s="236">
        <v>0</v>
      </c>
      <c r="H182" s="237">
        <v>0</v>
      </c>
      <c r="I182" s="226"/>
      <c r="J182" s="226"/>
      <c r="L182" s="333"/>
    </row>
    <row r="183" spans="1:12" s="133" customFormat="1">
      <c r="A183" s="321" t="s">
        <v>446</v>
      </c>
      <c r="B183" s="322" t="s">
        <v>412</v>
      </c>
      <c r="C183" s="250">
        <v>0</v>
      </c>
      <c r="D183" s="250">
        <v>0</v>
      </c>
      <c r="E183" s="250">
        <v>0</v>
      </c>
      <c r="F183" s="250">
        <v>0</v>
      </c>
      <c r="G183" s="250">
        <v>0</v>
      </c>
      <c r="H183" s="241">
        <v>0</v>
      </c>
      <c r="I183" s="226"/>
      <c r="J183" s="226"/>
      <c r="L183" s="333"/>
    </row>
    <row r="184" spans="1:12" s="133" customFormat="1">
      <c r="A184" s="317" t="s">
        <v>447</v>
      </c>
      <c r="B184" s="318" t="s">
        <v>448</v>
      </c>
      <c r="C184" s="252">
        <v>0</v>
      </c>
      <c r="D184" s="252">
        <v>0</v>
      </c>
      <c r="E184" s="252">
        <v>0</v>
      </c>
      <c r="F184" s="252">
        <v>0</v>
      </c>
      <c r="G184" s="252">
        <v>0</v>
      </c>
      <c r="H184" s="243">
        <v>0</v>
      </c>
      <c r="I184" s="226"/>
      <c r="J184" s="226"/>
      <c r="L184" s="333"/>
    </row>
    <row r="185" spans="1:12" s="133" customFormat="1">
      <c r="A185" s="319" t="s">
        <v>449</v>
      </c>
      <c r="B185" s="320" t="s">
        <v>410</v>
      </c>
      <c r="C185" s="236">
        <v>0</v>
      </c>
      <c r="D185" s="236">
        <v>0</v>
      </c>
      <c r="E185" s="236">
        <v>0</v>
      </c>
      <c r="F185" s="236">
        <v>0</v>
      </c>
      <c r="G185" s="236">
        <v>0</v>
      </c>
      <c r="H185" s="237">
        <v>0</v>
      </c>
      <c r="I185" s="226"/>
      <c r="J185" s="226"/>
      <c r="L185" s="333"/>
    </row>
    <row r="186" spans="1:12" s="133" customFormat="1">
      <c r="A186" s="319" t="s">
        <v>450</v>
      </c>
      <c r="B186" s="320" t="s">
        <v>412</v>
      </c>
      <c r="C186" s="236">
        <v>0</v>
      </c>
      <c r="D186" s="236">
        <v>0</v>
      </c>
      <c r="E186" s="236">
        <v>0</v>
      </c>
      <c r="F186" s="236">
        <v>0</v>
      </c>
      <c r="G186" s="236">
        <v>0</v>
      </c>
      <c r="H186" s="237">
        <v>0</v>
      </c>
      <c r="I186" s="226"/>
      <c r="J186" s="226"/>
      <c r="L186" s="333"/>
    </row>
    <row r="187" spans="1:12" s="133" customFormat="1">
      <c r="A187" s="315" t="s">
        <v>451</v>
      </c>
      <c r="B187" s="316" t="s">
        <v>452</v>
      </c>
      <c r="C187" s="234">
        <v>0</v>
      </c>
      <c r="D187" s="234">
        <v>0</v>
      </c>
      <c r="E187" s="234">
        <v>0</v>
      </c>
      <c r="F187" s="234">
        <v>0</v>
      </c>
      <c r="G187" s="234">
        <v>0</v>
      </c>
      <c r="H187" s="235">
        <v>0</v>
      </c>
      <c r="I187" s="226"/>
      <c r="J187" s="226"/>
      <c r="L187" s="333"/>
    </row>
    <row r="188" spans="1:12" s="133" customFormat="1">
      <c r="A188" s="321" t="s">
        <v>453</v>
      </c>
      <c r="B188" s="322" t="s">
        <v>410</v>
      </c>
      <c r="C188" s="250">
        <v>0</v>
      </c>
      <c r="D188" s="250">
        <v>0</v>
      </c>
      <c r="E188" s="250">
        <v>0</v>
      </c>
      <c r="F188" s="250">
        <v>0</v>
      </c>
      <c r="G188" s="250">
        <v>0</v>
      </c>
      <c r="H188" s="241">
        <v>0</v>
      </c>
      <c r="I188" s="226"/>
      <c r="J188" s="226"/>
      <c r="L188" s="333"/>
    </row>
    <row r="189" spans="1:12" s="133" customFormat="1">
      <c r="A189" s="321" t="s">
        <v>454</v>
      </c>
      <c r="B189" s="322" t="s">
        <v>412</v>
      </c>
      <c r="C189" s="250">
        <v>0</v>
      </c>
      <c r="D189" s="250">
        <v>0</v>
      </c>
      <c r="E189" s="250">
        <v>0</v>
      </c>
      <c r="F189" s="250">
        <v>0</v>
      </c>
      <c r="G189" s="250">
        <v>0</v>
      </c>
      <c r="H189" s="241">
        <v>0</v>
      </c>
      <c r="I189" s="226"/>
      <c r="J189" s="226"/>
      <c r="L189" s="333"/>
    </row>
    <row r="190" spans="1:12" s="133" customFormat="1">
      <c r="A190" s="215" t="s">
        <v>455</v>
      </c>
      <c r="B190" s="212" t="s">
        <v>189</v>
      </c>
      <c r="C190" s="248">
        <v>0</v>
      </c>
      <c r="D190" s="248">
        <v>48491000</v>
      </c>
      <c r="E190" s="248">
        <v>48491000</v>
      </c>
      <c r="F190" s="248">
        <v>0</v>
      </c>
      <c r="G190" s="248">
        <v>0</v>
      </c>
      <c r="H190" s="249">
        <v>0</v>
      </c>
      <c r="I190" s="226"/>
      <c r="J190" s="226"/>
      <c r="L190" s="333"/>
    </row>
    <row r="191" spans="1:12" s="133" customFormat="1">
      <c r="A191" s="317" t="s">
        <v>456</v>
      </c>
      <c r="B191" s="318" t="s">
        <v>457</v>
      </c>
      <c r="C191" s="252">
        <v>0</v>
      </c>
      <c r="D191" s="252">
        <v>48247000</v>
      </c>
      <c r="E191" s="252">
        <v>48247000</v>
      </c>
      <c r="F191" s="252">
        <v>0</v>
      </c>
      <c r="G191" s="252">
        <v>0</v>
      </c>
      <c r="H191" s="243">
        <v>0</v>
      </c>
      <c r="I191" s="226"/>
      <c r="J191" s="226"/>
      <c r="L191" s="333"/>
    </row>
    <row r="192" spans="1:12" s="133" customFormat="1">
      <c r="A192" s="321" t="s">
        <v>458</v>
      </c>
      <c r="B192" s="322" t="s">
        <v>457</v>
      </c>
      <c r="C192" s="250">
        <v>0</v>
      </c>
      <c r="D192" s="250">
        <v>48247000</v>
      </c>
      <c r="E192" s="250">
        <v>48247000</v>
      </c>
      <c r="F192" s="250">
        <v>0</v>
      </c>
      <c r="G192" s="250">
        <v>0</v>
      </c>
      <c r="H192" s="241">
        <v>0</v>
      </c>
      <c r="I192" s="226"/>
      <c r="J192" s="226"/>
      <c r="L192" s="333"/>
    </row>
    <row r="193" spans="1:12" s="133" customFormat="1">
      <c r="A193" s="317" t="s">
        <v>459</v>
      </c>
      <c r="B193" s="318" t="s">
        <v>460</v>
      </c>
      <c r="C193" s="252">
        <v>0</v>
      </c>
      <c r="D193" s="252">
        <v>0</v>
      </c>
      <c r="E193" s="252">
        <v>0</v>
      </c>
      <c r="F193" s="252">
        <v>0</v>
      </c>
      <c r="G193" s="252">
        <v>0</v>
      </c>
      <c r="H193" s="243">
        <v>0</v>
      </c>
      <c r="I193" s="226"/>
      <c r="J193" s="226"/>
      <c r="L193" s="333"/>
    </row>
    <row r="194" spans="1:12" s="133" customFormat="1">
      <c r="A194" s="321" t="s">
        <v>461</v>
      </c>
      <c r="B194" s="322" t="s">
        <v>460</v>
      </c>
      <c r="C194" s="250">
        <v>0</v>
      </c>
      <c r="D194" s="250">
        <v>0</v>
      </c>
      <c r="E194" s="250">
        <v>0</v>
      </c>
      <c r="F194" s="250">
        <v>0</v>
      </c>
      <c r="G194" s="250">
        <v>0</v>
      </c>
      <c r="H194" s="241">
        <v>0</v>
      </c>
      <c r="I194" s="226"/>
      <c r="J194" s="226"/>
      <c r="L194" s="333"/>
    </row>
    <row r="195" spans="1:12" s="133" customFormat="1">
      <c r="A195" s="317" t="s">
        <v>462</v>
      </c>
      <c r="B195" s="318" t="s">
        <v>463</v>
      </c>
      <c r="C195" s="252">
        <v>0</v>
      </c>
      <c r="D195" s="252">
        <v>244000</v>
      </c>
      <c r="E195" s="252">
        <v>244000</v>
      </c>
      <c r="F195" s="252">
        <v>0</v>
      </c>
      <c r="G195" s="252">
        <v>0</v>
      </c>
      <c r="H195" s="243">
        <v>0</v>
      </c>
      <c r="I195" s="226"/>
      <c r="J195" s="226"/>
      <c r="L195" s="333"/>
    </row>
    <row r="196" spans="1:12" s="133" customFormat="1">
      <c r="A196" s="321" t="s">
        <v>464</v>
      </c>
      <c r="B196" s="322" t="s">
        <v>463</v>
      </c>
      <c r="C196" s="250">
        <v>0</v>
      </c>
      <c r="D196" s="250">
        <v>244000</v>
      </c>
      <c r="E196" s="250">
        <v>244000</v>
      </c>
      <c r="F196" s="250">
        <v>0</v>
      </c>
      <c r="G196" s="250">
        <v>0</v>
      </c>
      <c r="H196" s="241">
        <v>0</v>
      </c>
      <c r="I196" s="226"/>
      <c r="J196" s="226"/>
      <c r="L196" s="333"/>
    </row>
    <row r="197" spans="1:12" s="133" customFormat="1">
      <c r="A197" s="315" t="s">
        <v>465</v>
      </c>
      <c r="B197" s="316" t="s">
        <v>232</v>
      </c>
      <c r="C197" s="234">
        <v>0</v>
      </c>
      <c r="D197" s="234">
        <v>0</v>
      </c>
      <c r="E197" s="234">
        <v>0</v>
      </c>
      <c r="F197" s="234">
        <v>0</v>
      </c>
      <c r="G197" s="234">
        <v>0</v>
      </c>
      <c r="H197" s="235">
        <v>0</v>
      </c>
      <c r="I197" s="226"/>
      <c r="J197" s="226"/>
      <c r="L197" s="333"/>
    </row>
    <row r="198" spans="1:12" s="133" customFormat="1">
      <c r="A198" s="321" t="s">
        <v>466</v>
      </c>
      <c r="B198" s="322" t="s">
        <v>232</v>
      </c>
      <c r="C198" s="250">
        <v>0</v>
      </c>
      <c r="D198" s="250">
        <v>0</v>
      </c>
      <c r="E198" s="250">
        <v>0</v>
      </c>
      <c r="F198" s="250">
        <v>0</v>
      </c>
      <c r="G198" s="250">
        <v>0</v>
      </c>
      <c r="H198" s="241">
        <v>0</v>
      </c>
      <c r="I198" s="226"/>
      <c r="J198" s="226"/>
      <c r="L198" s="333"/>
    </row>
    <row r="199" spans="1:12" s="133" customFormat="1">
      <c r="A199" s="317" t="s">
        <v>467</v>
      </c>
      <c r="B199" s="318" t="s">
        <v>468</v>
      </c>
      <c r="C199" s="252">
        <v>0</v>
      </c>
      <c r="D199" s="252">
        <v>0</v>
      </c>
      <c r="E199" s="252">
        <v>0</v>
      </c>
      <c r="F199" s="252">
        <v>0</v>
      </c>
      <c r="G199" s="252">
        <v>0</v>
      </c>
      <c r="H199" s="243">
        <v>0</v>
      </c>
      <c r="I199" s="226"/>
      <c r="J199" s="226"/>
      <c r="L199" s="333"/>
    </row>
    <row r="200" spans="1:12" s="133" customFormat="1">
      <c r="A200" s="319" t="s">
        <v>469</v>
      </c>
      <c r="B200" s="320" t="s">
        <v>468</v>
      </c>
      <c r="C200" s="236">
        <v>0</v>
      </c>
      <c r="D200" s="236">
        <v>0</v>
      </c>
      <c r="E200" s="236">
        <v>0</v>
      </c>
      <c r="F200" s="236">
        <v>0</v>
      </c>
      <c r="G200" s="236">
        <v>0</v>
      </c>
      <c r="H200" s="237">
        <v>0</v>
      </c>
      <c r="I200" s="226"/>
      <c r="J200" s="226"/>
      <c r="L200" s="333"/>
    </row>
    <row r="201" spans="1:12" s="133" customFormat="1">
      <c r="A201" s="215" t="s">
        <v>38</v>
      </c>
      <c r="B201" s="212" t="s">
        <v>39</v>
      </c>
      <c r="C201" s="248">
        <v>207334750.88999999</v>
      </c>
      <c r="D201" s="248">
        <v>48117134.619999997</v>
      </c>
      <c r="E201" s="248">
        <v>47729203.619999997</v>
      </c>
      <c r="F201" s="248">
        <v>206946819.88999999</v>
      </c>
      <c r="G201" s="253">
        <v>0</v>
      </c>
      <c r="H201" s="265">
        <v>206946819.88999999</v>
      </c>
      <c r="I201" s="226"/>
      <c r="J201" s="226"/>
      <c r="L201" s="333"/>
    </row>
    <row r="202" spans="1:12" s="133" customFormat="1">
      <c r="A202" s="315" t="s">
        <v>470</v>
      </c>
      <c r="B202" s="316" t="s">
        <v>471</v>
      </c>
      <c r="C202" s="234">
        <v>0</v>
      </c>
      <c r="D202" s="234">
        <v>0</v>
      </c>
      <c r="E202" s="234">
        <v>0</v>
      </c>
      <c r="F202" s="234">
        <v>0</v>
      </c>
      <c r="G202" s="234">
        <v>0</v>
      </c>
      <c r="H202" s="235">
        <v>0</v>
      </c>
      <c r="I202" s="226"/>
      <c r="J202" s="226"/>
      <c r="L202" s="333"/>
    </row>
    <row r="203" spans="1:12" s="133" customFormat="1">
      <c r="A203" s="321" t="s">
        <v>472</v>
      </c>
      <c r="B203" s="322" t="s">
        <v>471</v>
      </c>
      <c r="C203" s="250">
        <v>0</v>
      </c>
      <c r="D203" s="250">
        <v>0</v>
      </c>
      <c r="E203" s="250">
        <v>0</v>
      </c>
      <c r="F203" s="250">
        <v>0</v>
      </c>
      <c r="G203" s="240">
        <v>0</v>
      </c>
      <c r="H203" s="241">
        <v>0</v>
      </c>
      <c r="I203" s="226"/>
      <c r="J203" s="226"/>
      <c r="L203" s="333"/>
    </row>
    <row r="204" spans="1:12" s="133" customFormat="1">
      <c r="A204" s="317" t="s">
        <v>473</v>
      </c>
      <c r="B204" s="318" t="s">
        <v>474</v>
      </c>
      <c r="C204" s="252">
        <v>0</v>
      </c>
      <c r="D204" s="252">
        <v>0</v>
      </c>
      <c r="E204" s="252">
        <v>0</v>
      </c>
      <c r="F204" s="252">
        <v>0</v>
      </c>
      <c r="G204" s="242">
        <v>0</v>
      </c>
      <c r="H204" s="243">
        <v>0</v>
      </c>
      <c r="I204" s="226"/>
      <c r="J204" s="226"/>
      <c r="L204" s="333"/>
    </row>
    <row r="205" spans="1:12" s="133" customFormat="1">
      <c r="A205" s="319" t="s">
        <v>475</v>
      </c>
      <c r="B205" s="320" t="s">
        <v>474</v>
      </c>
      <c r="C205" s="236">
        <v>0</v>
      </c>
      <c r="D205" s="236">
        <v>0</v>
      </c>
      <c r="E205" s="236">
        <v>0</v>
      </c>
      <c r="F205" s="236">
        <v>0</v>
      </c>
      <c r="G205" s="236">
        <v>0</v>
      </c>
      <c r="H205" s="237">
        <v>0</v>
      </c>
      <c r="I205" s="226"/>
      <c r="J205" s="226"/>
      <c r="L205" s="333"/>
    </row>
    <row r="206" spans="1:12" s="133" customFormat="1">
      <c r="A206" s="315" t="s">
        <v>476</v>
      </c>
      <c r="B206" s="316" t="s">
        <v>327</v>
      </c>
      <c r="C206" s="234">
        <v>0</v>
      </c>
      <c r="D206" s="234">
        <v>0</v>
      </c>
      <c r="E206" s="234">
        <v>0</v>
      </c>
      <c r="F206" s="234">
        <v>0</v>
      </c>
      <c r="G206" s="234">
        <v>0</v>
      </c>
      <c r="H206" s="235">
        <v>0</v>
      </c>
      <c r="I206" s="226"/>
      <c r="J206" s="226"/>
      <c r="L206" s="333"/>
    </row>
    <row r="207" spans="1:12" s="133" customFormat="1">
      <c r="A207" s="321" t="s">
        <v>477</v>
      </c>
      <c r="B207" s="322" t="s">
        <v>327</v>
      </c>
      <c r="C207" s="250">
        <v>0</v>
      </c>
      <c r="D207" s="250">
        <v>0</v>
      </c>
      <c r="E207" s="250">
        <v>0</v>
      </c>
      <c r="F207" s="250">
        <v>0</v>
      </c>
      <c r="G207" s="240">
        <v>0</v>
      </c>
      <c r="H207" s="241">
        <v>0</v>
      </c>
      <c r="I207" s="226"/>
      <c r="J207" s="226"/>
      <c r="L207" s="333"/>
    </row>
    <row r="208" spans="1:12" s="133" customFormat="1">
      <c r="A208" s="317" t="s">
        <v>478</v>
      </c>
      <c r="B208" s="318" t="s">
        <v>479</v>
      </c>
      <c r="C208" s="252">
        <v>0</v>
      </c>
      <c r="D208" s="252">
        <v>0</v>
      </c>
      <c r="E208" s="252">
        <v>0</v>
      </c>
      <c r="F208" s="252">
        <v>0</v>
      </c>
      <c r="G208" s="242">
        <v>0</v>
      </c>
      <c r="H208" s="243">
        <v>0</v>
      </c>
      <c r="I208" s="226"/>
      <c r="J208" s="226"/>
      <c r="L208" s="333"/>
    </row>
    <row r="209" spans="1:12" s="133" customFormat="1">
      <c r="A209" s="319" t="s">
        <v>480</v>
      </c>
      <c r="B209" s="320" t="s">
        <v>479</v>
      </c>
      <c r="C209" s="236">
        <v>0</v>
      </c>
      <c r="D209" s="236">
        <v>0</v>
      </c>
      <c r="E209" s="236">
        <v>0</v>
      </c>
      <c r="F209" s="236">
        <v>0</v>
      </c>
      <c r="G209" s="236">
        <v>0</v>
      </c>
      <c r="H209" s="237">
        <v>0</v>
      </c>
      <c r="I209" s="226"/>
      <c r="J209" s="226"/>
      <c r="L209" s="333"/>
    </row>
    <row r="210" spans="1:12" s="133" customFormat="1" ht="25.5">
      <c r="A210" s="315" t="s">
        <v>481</v>
      </c>
      <c r="B210" s="316" t="s">
        <v>482</v>
      </c>
      <c r="C210" s="234">
        <v>0</v>
      </c>
      <c r="D210" s="234">
        <v>8742800</v>
      </c>
      <c r="E210" s="234">
        <v>8742800</v>
      </c>
      <c r="F210" s="234">
        <v>0</v>
      </c>
      <c r="G210" s="234">
        <v>0</v>
      </c>
      <c r="H210" s="235">
        <v>0</v>
      </c>
      <c r="I210" s="226"/>
      <c r="J210" s="226"/>
      <c r="L210" s="333"/>
    </row>
    <row r="211" spans="1:12" s="133" customFormat="1" ht="25.5">
      <c r="A211" s="319" t="s">
        <v>483</v>
      </c>
      <c r="B211" s="320" t="s">
        <v>484</v>
      </c>
      <c r="C211" s="236">
        <v>0</v>
      </c>
      <c r="D211" s="236">
        <v>5826900</v>
      </c>
      <c r="E211" s="236">
        <v>5826900</v>
      </c>
      <c r="F211" s="236">
        <v>0</v>
      </c>
      <c r="G211" s="236">
        <v>0</v>
      </c>
      <c r="H211" s="237">
        <v>0</v>
      </c>
      <c r="I211" s="226"/>
      <c r="J211" s="226"/>
      <c r="L211" s="333"/>
    </row>
    <row r="212" spans="1:12" s="133" customFormat="1">
      <c r="A212" s="321" t="s">
        <v>485</v>
      </c>
      <c r="B212" s="322" t="s">
        <v>486</v>
      </c>
      <c r="C212" s="250">
        <v>0</v>
      </c>
      <c r="D212" s="250">
        <v>2915900</v>
      </c>
      <c r="E212" s="250">
        <v>2915900</v>
      </c>
      <c r="F212" s="250">
        <v>0</v>
      </c>
      <c r="G212" s="240">
        <v>0</v>
      </c>
      <c r="H212" s="241">
        <v>0</v>
      </c>
      <c r="I212" s="226"/>
      <c r="J212" s="226"/>
      <c r="L212" s="333"/>
    </row>
    <row r="213" spans="1:12" s="133" customFormat="1">
      <c r="A213" s="317" t="s">
        <v>487</v>
      </c>
      <c r="B213" s="318" t="s">
        <v>488</v>
      </c>
      <c r="C213" s="252">
        <v>206946819.88999999</v>
      </c>
      <c r="D213" s="252">
        <v>0</v>
      </c>
      <c r="E213" s="252">
        <v>0</v>
      </c>
      <c r="F213" s="252">
        <v>206946819.88999999</v>
      </c>
      <c r="G213" s="242">
        <v>0</v>
      </c>
      <c r="H213" s="263">
        <v>206946819.88999999</v>
      </c>
      <c r="I213" s="226"/>
      <c r="J213" s="226"/>
      <c r="L213" s="333"/>
    </row>
    <row r="214" spans="1:12" s="133" customFormat="1">
      <c r="A214" s="321" t="s">
        <v>489</v>
      </c>
      <c r="B214" s="322" t="s">
        <v>488</v>
      </c>
      <c r="C214" s="250">
        <v>206946819.88999999</v>
      </c>
      <c r="D214" s="250">
        <v>0</v>
      </c>
      <c r="E214" s="250">
        <v>0</v>
      </c>
      <c r="F214" s="250">
        <v>206946819.88999999</v>
      </c>
      <c r="G214" s="240">
        <v>0</v>
      </c>
      <c r="H214" s="264">
        <v>206946819.88999999</v>
      </c>
      <c r="I214" s="226"/>
      <c r="J214" s="226"/>
      <c r="L214" s="333"/>
    </row>
    <row r="215" spans="1:12" s="133" customFormat="1">
      <c r="A215" s="317" t="s">
        <v>490</v>
      </c>
      <c r="B215" s="318" t="s">
        <v>491</v>
      </c>
      <c r="C215" s="252">
        <v>0</v>
      </c>
      <c r="D215" s="252">
        <v>0</v>
      </c>
      <c r="E215" s="252">
        <v>0</v>
      </c>
      <c r="F215" s="252">
        <v>0</v>
      </c>
      <c r="G215" s="242">
        <v>0</v>
      </c>
      <c r="H215" s="243">
        <v>0</v>
      </c>
      <c r="I215" s="226"/>
      <c r="J215" s="226"/>
      <c r="L215" s="333"/>
    </row>
    <row r="216" spans="1:12" s="133" customFormat="1">
      <c r="A216" s="321" t="s">
        <v>492</v>
      </c>
      <c r="B216" s="322" t="s">
        <v>491</v>
      </c>
      <c r="C216" s="250">
        <v>0</v>
      </c>
      <c r="D216" s="250">
        <v>0</v>
      </c>
      <c r="E216" s="250">
        <v>0</v>
      </c>
      <c r="F216" s="250">
        <v>0</v>
      </c>
      <c r="G216" s="240">
        <v>0</v>
      </c>
      <c r="H216" s="241">
        <v>0</v>
      </c>
      <c r="I216" s="226"/>
      <c r="J216" s="226"/>
      <c r="L216" s="333"/>
    </row>
    <row r="217" spans="1:12" s="133" customFormat="1">
      <c r="A217" s="317" t="s">
        <v>493</v>
      </c>
      <c r="B217" s="318" t="s">
        <v>494</v>
      </c>
      <c r="C217" s="252">
        <v>0</v>
      </c>
      <c r="D217" s="252">
        <v>20388200</v>
      </c>
      <c r="E217" s="252">
        <v>20388200</v>
      </c>
      <c r="F217" s="252">
        <v>0</v>
      </c>
      <c r="G217" s="242">
        <v>0</v>
      </c>
      <c r="H217" s="243">
        <v>0</v>
      </c>
      <c r="I217" s="226"/>
      <c r="J217" s="226"/>
      <c r="L217" s="333"/>
    </row>
    <row r="218" spans="1:12" s="133" customFormat="1">
      <c r="A218" s="321" t="s">
        <v>495</v>
      </c>
      <c r="B218" s="322" t="s">
        <v>496</v>
      </c>
      <c r="C218" s="250">
        <v>0</v>
      </c>
      <c r="D218" s="250">
        <v>17472300</v>
      </c>
      <c r="E218" s="250">
        <v>17472300</v>
      </c>
      <c r="F218" s="250">
        <v>0</v>
      </c>
      <c r="G218" s="240">
        <v>0</v>
      </c>
      <c r="H218" s="241">
        <v>0</v>
      </c>
      <c r="I218" s="226"/>
      <c r="J218" s="226"/>
      <c r="L218" s="333"/>
    </row>
    <row r="219" spans="1:12" s="133" customFormat="1">
      <c r="A219" s="321" t="s">
        <v>497</v>
      </c>
      <c r="B219" s="322" t="s">
        <v>498</v>
      </c>
      <c r="C219" s="250">
        <v>0</v>
      </c>
      <c r="D219" s="250">
        <v>2915900</v>
      </c>
      <c r="E219" s="250">
        <v>2915900</v>
      </c>
      <c r="F219" s="250">
        <v>0</v>
      </c>
      <c r="G219" s="240">
        <v>0</v>
      </c>
      <c r="H219" s="241">
        <v>0</v>
      </c>
      <c r="I219" s="226"/>
      <c r="J219" s="226"/>
      <c r="L219" s="333"/>
    </row>
    <row r="220" spans="1:12" s="133" customFormat="1">
      <c r="A220" s="317" t="s">
        <v>499</v>
      </c>
      <c r="B220" s="318" t="s">
        <v>500</v>
      </c>
      <c r="C220" s="252">
        <v>0</v>
      </c>
      <c r="D220" s="252">
        <v>2017690</v>
      </c>
      <c r="E220" s="252">
        <v>2017690</v>
      </c>
      <c r="F220" s="252">
        <v>0</v>
      </c>
      <c r="G220" s="242">
        <v>0</v>
      </c>
      <c r="H220" s="243">
        <v>0</v>
      </c>
      <c r="I220" s="226"/>
      <c r="J220" s="226"/>
      <c r="L220" s="333"/>
    </row>
    <row r="221" spans="1:12" s="133" customFormat="1">
      <c r="A221" s="321" t="s">
        <v>501</v>
      </c>
      <c r="B221" s="322" t="s">
        <v>500</v>
      </c>
      <c r="C221" s="250">
        <v>0</v>
      </c>
      <c r="D221" s="250">
        <v>2017690</v>
      </c>
      <c r="E221" s="250">
        <v>2017690</v>
      </c>
      <c r="F221" s="250">
        <v>0</v>
      </c>
      <c r="G221" s="240">
        <v>0</v>
      </c>
      <c r="H221" s="241">
        <v>0</v>
      </c>
      <c r="I221" s="226"/>
      <c r="J221" s="226"/>
      <c r="L221" s="333"/>
    </row>
    <row r="222" spans="1:12" s="133" customFormat="1">
      <c r="A222" s="317" t="s">
        <v>502</v>
      </c>
      <c r="B222" s="318" t="s">
        <v>503</v>
      </c>
      <c r="C222" s="252">
        <v>0</v>
      </c>
      <c r="D222" s="252">
        <v>0</v>
      </c>
      <c r="E222" s="252">
        <v>0</v>
      </c>
      <c r="F222" s="252">
        <v>0</v>
      </c>
      <c r="G222" s="242">
        <v>0</v>
      </c>
      <c r="H222" s="243">
        <v>0</v>
      </c>
      <c r="I222" s="226"/>
      <c r="J222" s="226"/>
      <c r="L222" s="333"/>
    </row>
    <row r="223" spans="1:12" s="133" customFormat="1">
      <c r="A223" s="321" t="s">
        <v>504</v>
      </c>
      <c r="B223" s="322" t="s">
        <v>503</v>
      </c>
      <c r="C223" s="250">
        <v>0</v>
      </c>
      <c r="D223" s="250">
        <v>0</v>
      </c>
      <c r="E223" s="250">
        <v>0</v>
      </c>
      <c r="F223" s="250">
        <v>0</v>
      </c>
      <c r="G223" s="240">
        <v>0</v>
      </c>
      <c r="H223" s="241">
        <v>0</v>
      </c>
      <c r="I223" s="226"/>
      <c r="J223" s="226"/>
      <c r="L223" s="333"/>
    </row>
    <row r="224" spans="1:12" s="133" customFormat="1">
      <c r="A224" s="315" t="s">
        <v>505</v>
      </c>
      <c r="B224" s="316" t="s">
        <v>408</v>
      </c>
      <c r="C224" s="234">
        <v>0</v>
      </c>
      <c r="D224" s="234">
        <v>0</v>
      </c>
      <c r="E224" s="234">
        <v>0</v>
      </c>
      <c r="F224" s="234">
        <v>0</v>
      </c>
      <c r="G224" s="234">
        <v>0</v>
      </c>
      <c r="H224" s="235">
        <v>0</v>
      </c>
      <c r="I224" s="226"/>
      <c r="J224" s="226"/>
      <c r="L224" s="333"/>
    </row>
    <row r="225" spans="1:12" s="133" customFormat="1">
      <c r="A225" s="321" t="s">
        <v>506</v>
      </c>
      <c r="B225" s="322" t="s">
        <v>408</v>
      </c>
      <c r="C225" s="250">
        <v>0</v>
      </c>
      <c r="D225" s="250">
        <v>0</v>
      </c>
      <c r="E225" s="250">
        <v>0</v>
      </c>
      <c r="F225" s="250">
        <v>0</v>
      </c>
      <c r="G225" s="240">
        <v>0</v>
      </c>
      <c r="H225" s="241">
        <v>0</v>
      </c>
      <c r="I225" s="226"/>
      <c r="J225" s="226"/>
      <c r="L225" s="333"/>
    </row>
    <row r="226" spans="1:12" s="133" customFormat="1">
      <c r="A226" s="317" t="s">
        <v>507</v>
      </c>
      <c r="B226" s="318" t="s">
        <v>414</v>
      </c>
      <c r="C226" s="252">
        <v>387931</v>
      </c>
      <c r="D226" s="252">
        <v>8578394.6199999992</v>
      </c>
      <c r="E226" s="252">
        <v>8190463.6200000001</v>
      </c>
      <c r="F226" s="252">
        <v>0</v>
      </c>
      <c r="G226" s="252">
        <v>0</v>
      </c>
      <c r="H226" s="243">
        <v>0</v>
      </c>
      <c r="I226" s="226"/>
      <c r="J226" s="226"/>
      <c r="L226" s="333"/>
    </row>
    <row r="227" spans="1:12" s="133" customFormat="1">
      <c r="A227" s="321" t="s">
        <v>508</v>
      </c>
      <c r="B227" s="322" t="s">
        <v>414</v>
      </c>
      <c r="C227" s="250">
        <v>387931</v>
      </c>
      <c r="D227" s="250">
        <v>8578394.6199999992</v>
      </c>
      <c r="E227" s="250">
        <v>8190463.6200000001</v>
      </c>
      <c r="F227" s="250">
        <v>0</v>
      </c>
      <c r="G227" s="250">
        <v>0</v>
      </c>
      <c r="H227" s="241">
        <v>0</v>
      </c>
      <c r="I227" s="226"/>
      <c r="J227" s="226"/>
      <c r="L227" s="333"/>
    </row>
    <row r="228" spans="1:12" s="133" customFormat="1">
      <c r="A228" s="317" t="s">
        <v>509</v>
      </c>
      <c r="B228" s="318" t="s">
        <v>510</v>
      </c>
      <c r="C228" s="252">
        <v>0</v>
      </c>
      <c r="D228" s="252">
        <v>0</v>
      </c>
      <c r="E228" s="252">
        <v>0</v>
      </c>
      <c r="F228" s="252">
        <v>0</v>
      </c>
      <c r="G228" s="242">
        <v>0</v>
      </c>
      <c r="H228" s="243">
        <v>0</v>
      </c>
      <c r="I228" s="226"/>
      <c r="J228" s="226"/>
      <c r="L228" s="333"/>
    </row>
    <row r="229" spans="1:12" s="133" customFormat="1">
      <c r="A229" s="321" t="s">
        <v>511</v>
      </c>
      <c r="B229" s="322" t="s">
        <v>510</v>
      </c>
      <c r="C229" s="250">
        <v>0</v>
      </c>
      <c r="D229" s="250">
        <v>0</v>
      </c>
      <c r="E229" s="250">
        <v>0</v>
      </c>
      <c r="F229" s="250">
        <v>0</v>
      </c>
      <c r="G229" s="240">
        <v>0</v>
      </c>
      <c r="H229" s="241">
        <v>0</v>
      </c>
      <c r="I229" s="226"/>
      <c r="J229" s="226"/>
      <c r="L229" s="333"/>
    </row>
    <row r="230" spans="1:12" s="133" customFormat="1">
      <c r="A230" s="317" t="s">
        <v>512</v>
      </c>
      <c r="B230" s="318" t="s">
        <v>513</v>
      </c>
      <c r="C230" s="252">
        <v>0</v>
      </c>
      <c r="D230" s="252">
        <v>8390050</v>
      </c>
      <c r="E230" s="252">
        <v>8390050</v>
      </c>
      <c r="F230" s="252">
        <v>0</v>
      </c>
      <c r="G230" s="242">
        <v>0</v>
      </c>
      <c r="H230" s="243">
        <v>0</v>
      </c>
      <c r="I230" s="226"/>
      <c r="J230" s="226"/>
      <c r="L230" s="333"/>
    </row>
    <row r="231" spans="1:12" s="133" customFormat="1">
      <c r="A231" s="321" t="s">
        <v>514</v>
      </c>
      <c r="B231" s="322" t="s">
        <v>513</v>
      </c>
      <c r="C231" s="250">
        <v>0</v>
      </c>
      <c r="D231" s="250">
        <v>8390050</v>
      </c>
      <c r="E231" s="250">
        <v>8390050</v>
      </c>
      <c r="F231" s="250">
        <v>0</v>
      </c>
      <c r="G231" s="240">
        <v>0</v>
      </c>
      <c r="H231" s="241">
        <v>0</v>
      </c>
      <c r="I231" s="226"/>
      <c r="J231" s="226"/>
      <c r="L231" s="333"/>
    </row>
    <row r="232" spans="1:12" s="133" customFormat="1">
      <c r="A232" s="317" t="s">
        <v>515</v>
      </c>
      <c r="B232" s="318" t="s">
        <v>516</v>
      </c>
      <c r="C232" s="252">
        <v>0</v>
      </c>
      <c r="D232" s="252">
        <v>0</v>
      </c>
      <c r="E232" s="252">
        <v>0</v>
      </c>
      <c r="F232" s="252">
        <v>0</v>
      </c>
      <c r="G232" s="242">
        <v>0</v>
      </c>
      <c r="H232" s="243">
        <v>0</v>
      </c>
      <c r="I232" s="226"/>
      <c r="J232" s="226"/>
      <c r="L232" s="333"/>
    </row>
    <row r="233" spans="1:12" s="133" customFormat="1">
      <c r="A233" s="319" t="s">
        <v>517</v>
      </c>
      <c r="B233" s="320" t="s">
        <v>516</v>
      </c>
      <c r="C233" s="236">
        <v>0</v>
      </c>
      <c r="D233" s="236">
        <v>0</v>
      </c>
      <c r="E233" s="236">
        <v>0</v>
      </c>
      <c r="F233" s="236">
        <v>0</v>
      </c>
      <c r="G233" s="236">
        <v>0</v>
      </c>
      <c r="H233" s="237">
        <v>0</v>
      </c>
      <c r="I233" s="226"/>
      <c r="J233" s="226"/>
      <c r="L233" s="333"/>
    </row>
    <row r="234" spans="1:12" s="133" customFormat="1">
      <c r="A234" s="207" t="s">
        <v>42</v>
      </c>
      <c r="B234" s="200" t="s">
        <v>43</v>
      </c>
      <c r="C234" s="251">
        <v>1397683653</v>
      </c>
      <c r="D234" s="251">
        <v>638997703</v>
      </c>
      <c r="E234" s="251">
        <v>770217874</v>
      </c>
      <c r="F234" s="251">
        <v>1528903824</v>
      </c>
      <c r="G234" s="251">
        <v>1528903824</v>
      </c>
      <c r="H234" s="247">
        <v>0</v>
      </c>
      <c r="I234" s="226"/>
      <c r="J234" s="226"/>
      <c r="L234" s="333"/>
    </row>
    <row r="235" spans="1:12" s="133" customFormat="1">
      <c r="A235" s="216" t="s">
        <v>45</v>
      </c>
      <c r="B235" s="213" t="s">
        <v>46</v>
      </c>
      <c r="C235" s="253">
        <v>1397683653</v>
      </c>
      <c r="D235" s="253">
        <v>638997703</v>
      </c>
      <c r="E235" s="253">
        <v>770217874</v>
      </c>
      <c r="F235" s="253">
        <v>1528903824</v>
      </c>
      <c r="G235" s="253">
        <v>1528903824</v>
      </c>
      <c r="H235" s="254">
        <v>0</v>
      </c>
      <c r="I235" s="226"/>
      <c r="J235" s="226"/>
      <c r="L235" s="333"/>
    </row>
    <row r="236" spans="1:12" s="133" customFormat="1">
      <c r="A236" s="317" t="s">
        <v>518</v>
      </c>
      <c r="B236" s="318" t="s">
        <v>519</v>
      </c>
      <c r="C236" s="252">
        <v>0</v>
      </c>
      <c r="D236" s="252">
        <v>280695665.05000001</v>
      </c>
      <c r="E236" s="252">
        <v>280695665.05000001</v>
      </c>
      <c r="F236" s="252">
        <v>0</v>
      </c>
      <c r="G236" s="252">
        <v>0</v>
      </c>
      <c r="H236" s="243">
        <v>0</v>
      </c>
      <c r="I236" s="226"/>
      <c r="J236" s="226"/>
      <c r="L236" s="333"/>
    </row>
    <row r="237" spans="1:12" s="133" customFormat="1">
      <c r="A237" s="321" t="s">
        <v>520</v>
      </c>
      <c r="B237" s="322" t="s">
        <v>519</v>
      </c>
      <c r="C237" s="250">
        <v>0</v>
      </c>
      <c r="D237" s="250">
        <v>280695665.05000001</v>
      </c>
      <c r="E237" s="250">
        <v>280695665.05000001</v>
      </c>
      <c r="F237" s="250">
        <v>0</v>
      </c>
      <c r="G237" s="250">
        <v>0</v>
      </c>
      <c r="H237" s="241">
        <v>0</v>
      </c>
      <c r="I237" s="226"/>
      <c r="J237" s="226"/>
      <c r="L237" s="333"/>
    </row>
    <row r="238" spans="1:12" s="133" customFormat="1">
      <c r="A238" s="317" t="s">
        <v>521</v>
      </c>
      <c r="B238" s="318" t="s">
        <v>522</v>
      </c>
      <c r="C238" s="252">
        <v>104767042</v>
      </c>
      <c r="D238" s="252">
        <v>47811754</v>
      </c>
      <c r="E238" s="252">
        <v>57798480</v>
      </c>
      <c r="F238" s="252">
        <v>114753768</v>
      </c>
      <c r="G238" s="252">
        <v>114753768</v>
      </c>
      <c r="H238" s="243">
        <v>0</v>
      </c>
      <c r="I238" s="226"/>
      <c r="J238" s="226"/>
      <c r="L238" s="333"/>
    </row>
    <row r="239" spans="1:12" s="133" customFormat="1">
      <c r="A239" s="321" t="s">
        <v>523</v>
      </c>
      <c r="B239" s="322" t="s">
        <v>522</v>
      </c>
      <c r="C239" s="250">
        <v>104767042</v>
      </c>
      <c r="D239" s="250">
        <v>47811754</v>
      </c>
      <c r="E239" s="250">
        <v>57798480</v>
      </c>
      <c r="F239" s="250">
        <v>114753768</v>
      </c>
      <c r="G239" s="250">
        <v>114753768</v>
      </c>
      <c r="H239" s="241">
        <v>0</v>
      </c>
      <c r="I239" s="226"/>
      <c r="J239" s="226"/>
      <c r="L239" s="333"/>
    </row>
    <row r="240" spans="1:12" s="133" customFormat="1">
      <c r="A240" s="317" t="s">
        <v>524</v>
      </c>
      <c r="B240" s="318" t="s">
        <v>525</v>
      </c>
      <c r="C240" s="252">
        <v>416584274</v>
      </c>
      <c r="D240" s="252">
        <v>52892470</v>
      </c>
      <c r="E240" s="252">
        <v>72685555</v>
      </c>
      <c r="F240" s="252">
        <v>436377359</v>
      </c>
      <c r="G240" s="252">
        <v>436377359</v>
      </c>
      <c r="H240" s="243">
        <v>0</v>
      </c>
      <c r="I240" s="226"/>
      <c r="J240" s="226"/>
      <c r="L240" s="333"/>
    </row>
    <row r="241" spans="1:12" s="133" customFormat="1">
      <c r="A241" s="321" t="s">
        <v>526</v>
      </c>
      <c r="B241" s="322" t="s">
        <v>525</v>
      </c>
      <c r="C241" s="250">
        <v>416584274</v>
      </c>
      <c r="D241" s="250">
        <v>52892470</v>
      </c>
      <c r="E241" s="250">
        <v>72685555</v>
      </c>
      <c r="F241" s="250">
        <v>436377359</v>
      </c>
      <c r="G241" s="250">
        <v>436377359</v>
      </c>
      <c r="H241" s="241">
        <v>0</v>
      </c>
      <c r="I241" s="226"/>
      <c r="J241" s="226"/>
      <c r="L241" s="333"/>
    </row>
    <row r="242" spans="1:12" s="133" customFormat="1">
      <c r="A242" s="315" t="s">
        <v>527</v>
      </c>
      <c r="B242" s="316" t="s">
        <v>528</v>
      </c>
      <c r="C242" s="234">
        <v>364373258</v>
      </c>
      <c r="D242" s="234">
        <v>35963232</v>
      </c>
      <c r="E242" s="234">
        <v>51477096</v>
      </c>
      <c r="F242" s="234">
        <v>379887122</v>
      </c>
      <c r="G242" s="234">
        <v>379887122</v>
      </c>
      <c r="H242" s="235">
        <v>0</v>
      </c>
      <c r="I242" s="226"/>
      <c r="J242" s="226"/>
      <c r="L242" s="333"/>
    </row>
    <row r="243" spans="1:12" s="133" customFormat="1">
      <c r="A243" s="321" t="s">
        <v>529</v>
      </c>
      <c r="B243" s="322" t="s">
        <v>528</v>
      </c>
      <c r="C243" s="250">
        <v>364373258</v>
      </c>
      <c r="D243" s="250">
        <v>35963232</v>
      </c>
      <c r="E243" s="250">
        <v>51477096</v>
      </c>
      <c r="F243" s="250">
        <v>379887122</v>
      </c>
      <c r="G243" s="250">
        <v>379887122</v>
      </c>
      <c r="H243" s="241">
        <v>0</v>
      </c>
      <c r="I243" s="226"/>
      <c r="J243" s="226"/>
      <c r="L243" s="333"/>
    </row>
    <row r="244" spans="1:12" s="133" customFormat="1">
      <c r="A244" s="317" t="s">
        <v>530</v>
      </c>
      <c r="B244" s="318" t="s">
        <v>531</v>
      </c>
      <c r="C244" s="252">
        <v>201750506</v>
      </c>
      <c r="D244" s="252">
        <v>869496</v>
      </c>
      <c r="E244" s="252">
        <v>22487053</v>
      </c>
      <c r="F244" s="252">
        <v>223368063</v>
      </c>
      <c r="G244" s="252">
        <v>223368063</v>
      </c>
      <c r="H244" s="243">
        <v>0</v>
      </c>
      <c r="I244" s="226"/>
      <c r="J244" s="226"/>
      <c r="L244" s="333"/>
    </row>
    <row r="245" spans="1:12" s="133" customFormat="1">
      <c r="A245" s="321" t="s">
        <v>532</v>
      </c>
      <c r="B245" s="322" t="s">
        <v>531</v>
      </c>
      <c r="C245" s="250">
        <v>201750506</v>
      </c>
      <c r="D245" s="250">
        <v>869496</v>
      </c>
      <c r="E245" s="250">
        <v>22487053</v>
      </c>
      <c r="F245" s="250">
        <v>223368063</v>
      </c>
      <c r="G245" s="250">
        <v>223368063</v>
      </c>
      <c r="H245" s="241">
        <v>0</v>
      </c>
      <c r="I245" s="226"/>
      <c r="J245" s="226"/>
      <c r="L245" s="333"/>
    </row>
    <row r="246" spans="1:12" s="133" customFormat="1">
      <c r="A246" s="317" t="s">
        <v>533</v>
      </c>
      <c r="B246" s="318" t="s">
        <v>534</v>
      </c>
      <c r="C246" s="252">
        <v>183852565</v>
      </c>
      <c r="D246" s="252">
        <v>680476</v>
      </c>
      <c r="E246" s="252">
        <v>48648221</v>
      </c>
      <c r="F246" s="252">
        <v>231820310</v>
      </c>
      <c r="G246" s="252">
        <v>231820310</v>
      </c>
      <c r="H246" s="243">
        <v>0</v>
      </c>
      <c r="I246" s="226"/>
      <c r="J246" s="226"/>
      <c r="L246" s="333"/>
    </row>
    <row r="247" spans="1:12" s="133" customFormat="1">
      <c r="A247" s="321" t="s">
        <v>535</v>
      </c>
      <c r="B247" s="322" t="s">
        <v>534</v>
      </c>
      <c r="C247" s="250">
        <v>183852565</v>
      </c>
      <c r="D247" s="250">
        <v>680476</v>
      </c>
      <c r="E247" s="250">
        <v>48648221</v>
      </c>
      <c r="F247" s="250">
        <v>231820310</v>
      </c>
      <c r="G247" s="250">
        <v>231820310</v>
      </c>
      <c r="H247" s="241">
        <v>0</v>
      </c>
      <c r="I247" s="226"/>
      <c r="J247" s="226"/>
      <c r="L247" s="333"/>
    </row>
    <row r="248" spans="1:12" s="133" customFormat="1">
      <c r="A248" s="317" t="s">
        <v>538</v>
      </c>
      <c r="B248" s="318" t="s">
        <v>539</v>
      </c>
      <c r="C248" s="252">
        <v>126356008</v>
      </c>
      <c r="D248" s="252">
        <v>21128988</v>
      </c>
      <c r="E248" s="252">
        <v>37470182</v>
      </c>
      <c r="F248" s="252">
        <v>142697202</v>
      </c>
      <c r="G248" s="252">
        <v>142697202</v>
      </c>
      <c r="H248" s="243">
        <v>0</v>
      </c>
      <c r="I248" s="226"/>
      <c r="J248" s="226"/>
      <c r="L248" s="333"/>
    </row>
    <row r="249" spans="1:12" s="133" customFormat="1">
      <c r="A249" s="321" t="s">
        <v>540</v>
      </c>
      <c r="B249" s="322" t="s">
        <v>539</v>
      </c>
      <c r="C249" s="250">
        <v>90643904</v>
      </c>
      <c r="D249" s="250">
        <v>16954849</v>
      </c>
      <c r="E249" s="250">
        <v>31903318</v>
      </c>
      <c r="F249" s="250">
        <v>105592373</v>
      </c>
      <c r="G249" s="250">
        <v>105592373</v>
      </c>
      <c r="H249" s="241">
        <v>0</v>
      </c>
      <c r="I249" s="226"/>
      <c r="J249" s="226"/>
      <c r="L249" s="333"/>
    </row>
    <row r="250" spans="1:12" s="133" customFormat="1">
      <c r="A250" s="321" t="s">
        <v>541</v>
      </c>
      <c r="B250" s="322" t="s">
        <v>542</v>
      </c>
      <c r="C250" s="250">
        <v>35712104</v>
      </c>
      <c r="D250" s="250">
        <v>4174139</v>
      </c>
      <c r="E250" s="250">
        <v>5566864</v>
      </c>
      <c r="F250" s="250">
        <v>37104829</v>
      </c>
      <c r="G250" s="250">
        <v>37104829</v>
      </c>
      <c r="H250" s="241">
        <v>0</v>
      </c>
      <c r="I250" s="226"/>
      <c r="J250" s="226"/>
      <c r="L250" s="333"/>
    </row>
    <row r="251" spans="1:12" s="133" customFormat="1">
      <c r="A251" s="317" t="s">
        <v>543</v>
      </c>
      <c r="B251" s="318" t="s">
        <v>544</v>
      </c>
      <c r="C251" s="252">
        <v>0</v>
      </c>
      <c r="D251" s="252">
        <v>56068952.280000001</v>
      </c>
      <c r="E251" s="252">
        <v>56068952.280000001</v>
      </c>
      <c r="F251" s="252">
        <v>0</v>
      </c>
      <c r="G251" s="252">
        <v>0</v>
      </c>
      <c r="H251" s="243">
        <v>0</v>
      </c>
      <c r="I251" s="226"/>
      <c r="J251" s="226"/>
      <c r="L251" s="333"/>
    </row>
    <row r="252" spans="1:12" s="133" customFormat="1">
      <c r="A252" s="321" t="s">
        <v>545</v>
      </c>
      <c r="B252" s="322" t="s">
        <v>544</v>
      </c>
      <c r="C252" s="250">
        <v>0</v>
      </c>
      <c r="D252" s="250">
        <v>56068952.280000001</v>
      </c>
      <c r="E252" s="250">
        <v>56068952.280000001</v>
      </c>
      <c r="F252" s="250">
        <v>0</v>
      </c>
      <c r="G252" s="250">
        <v>0</v>
      </c>
      <c r="H252" s="241">
        <v>0</v>
      </c>
      <c r="I252" s="226"/>
      <c r="J252" s="226"/>
      <c r="L252" s="333"/>
    </row>
    <row r="253" spans="1:12" s="133" customFormat="1">
      <c r="A253" s="317" t="s">
        <v>546</v>
      </c>
      <c r="B253" s="318" t="s">
        <v>547</v>
      </c>
      <c r="C253" s="252">
        <v>0</v>
      </c>
      <c r="D253" s="252">
        <v>2798800</v>
      </c>
      <c r="E253" s="252">
        <v>2798800</v>
      </c>
      <c r="F253" s="252">
        <v>0</v>
      </c>
      <c r="G253" s="252">
        <v>0</v>
      </c>
      <c r="H253" s="243">
        <v>0</v>
      </c>
      <c r="I253" s="226"/>
      <c r="J253" s="226"/>
      <c r="L253" s="333"/>
    </row>
    <row r="254" spans="1:12" s="133" customFormat="1">
      <c r="A254" s="321" t="s">
        <v>548</v>
      </c>
      <c r="B254" s="322" t="s">
        <v>547</v>
      </c>
      <c r="C254" s="250">
        <v>0</v>
      </c>
      <c r="D254" s="250">
        <v>2798800</v>
      </c>
      <c r="E254" s="250">
        <v>2798800</v>
      </c>
      <c r="F254" s="250">
        <v>0</v>
      </c>
      <c r="G254" s="250">
        <v>0</v>
      </c>
      <c r="H254" s="241">
        <v>0</v>
      </c>
      <c r="I254" s="226"/>
      <c r="J254" s="226"/>
      <c r="L254" s="333"/>
    </row>
    <row r="255" spans="1:12" s="133" customFormat="1">
      <c r="A255" s="315" t="s">
        <v>549</v>
      </c>
      <c r="B255" s="316" t="s">
        <v>550</v>
      </c>
      <c r="C255" s="234">
        <v>0</v>
      </c>
      <c r="D255" s="234">
        <v>0</v>
      </c>
      <c r="E255" s="234">
        <v>0</v>
      </c>
      <c r="F255" s="234">
        <v>0</v>
      </c>
      <c r="G255" s="234">
        <v>0</v>
      </c>
      <c r="H255" s="235">
        <v>0</v>
      </c>
      <c r="I255" s="226"/>
      <c r="J255" s="226"/>
      <c r="L255" s="333"/>
    </row>
    <row r="256" spans="1:12" s="133" customFormat="1">
      <c r="A256" s="321" t="s">
        <v>551</v>
      </c>
      <c r="B256" s="322" t="s">
        <v>550</v>
      </c>
      <c r="C256" s="250">
        <v>0</v>
      </c>
      <c r="D256" s="250">
        <v>0</v>
      </c>
      <c r="E256" s="250">
        <v>0</v>
      </c>
      <c r="F256" s="250">
        <v>0</v>
      </c>
      <c r="G256" s="250">
        <v>0</v>
      </c>
      <c r="H256" s="241">
        <v>0</v>
      </c>
      <c r="I256" s="226"/>
      <c r="J256" s="226"/>
      <c r="L256" s="333"/>
    </row>
    <row r="257" spans="1:12" s="133" customFormat="1">
      <c r="A257" s="317" t="s">
        <v>552</v>
      </c>
      <c r="B257" s="318" t="s">
        <v>553</v>
      </c>
      <c r="C257" s="252">
        <v>0</v>
      </c>
      <c r="D257" s="252">
        <v>60714000</v>
      </c>
      <c r="E257" s="252">
        <v>60714000</v>
      </c>
      <c r="F257" s="252">
        <v>0</v>
      </c>
      <c r="G257" s="252">
        <v>0</v>
      </c>
      <c r="H257" s="243">
        <v>0</v>
      </c>
      <c r="I257" s="226"/>
      <c r="J257" s="226"/>
      <c r="L257" s="333"/>
    </row>
    <row r="258" spans="1:12" s="133" customFormat="1">
      <c r="A258" s="321" t="s">
        <v>554</v>
      </c>
      <c r="B258" s="322" t="s">
        <v>553</v>
      </c>
      <c r="C258" s="250">
        <v>0</v>
      </c>
      <c r="D258" s="250">
        <v>60714000</v>
      </c>
      <c r="E258" s="250">
        <v>60714000</v>
      </c>
      <c r="F258" s="250">
        <v>0</v>
      </c>
      <c r="G258" s="250">
        <v>0</v>
      </c>
      <c r="H258" s="241">
        <v>0</v>
      </c>
      <c r="I258" s="226"/>
      <c r="J258" s="226"/>
      <c r="L258" s="333"/>
    </row>
    <row r="259" spans="1:12" s="133" customFormat="1">
      <c r="A259" s="317" t="s">
        <v>555</v>
      </c>
      <c r="B259" s="318" t="s">
        <v>556</v>
      </c>
      <c r="C259" s="252">
        <v>0</v>
      </c>
      <c r="D259" s="252">
        <v>43213600</v>
      </c>
      <c r="E259" s="252">
        <v>43213600</v>
      </c>
      <c r="F259" s="252">
        <v>0</v>
      </c>
      <c r="G259" s="252">
        <v>0</v>
      </c>
      <c r="H259" s="243">
        <v>0</v>
      </c>
      <c r="I259" s="226"/>
      <c r="J259" s="226"/>
      <c r="L259" s="333"/>
    </row>
    <row r="260" spans="1:12" s="133" customFormat="1">
      <c r="A260" s="321" t="s">
        <v>557</v>
      </c>
      <c r="B260" s="322" t="s">
        <v>556</v>
      </c>
      <c r="C260" s="250">
        <v>0</v>
      </c>
      <c r="D260" s="250">
        <v>43213600</v>
      </c>
      <c r="E260" s="250">
        <v>43213600</v>
      </c>
      <c r="F260" s="250">
        <v>0</v>
      </c>
      <c r="G260" s="250">
        <v>0</v>
      </c>
      <c r="H260" s="241">
        <v>0</v>
      </c>
      <c r="I260" s="226"/>
      <c r="J260" s="226"/>
      <c r="L260" s="333"/>
    </row>
    <row r="261" spans="1:12" s="133" customFormat="1">
      <c r="A261" s="317" t="s">
        <v>558</v>
      </c>
      <c r="B261" s="318" t="s">
        <v>559</v>
      </c>
      <c r="C261" s="252">
        <v>0</v>
      </c>
      <c r="D261" s="252">
        <v>23295100</v>
      </c>
      <c r="E261" s="252">
        <v>23295100</v>
      </c>
      <c r="F261" s="252">
        <v>0</v>
      </c>
      <c r="G261" s="252">
        <v>0</v>
      </c>
      <c r="H261" s="243">
        <v>0</v>
      </c>
      <c r="I261" s="226"/>
      <c r="J261" s="226"/>
      <c r="L261" s="333"/>
    </row>
    <row r="262" spans="1:12" s="133" customFormat="1">
      <c r="A262" s="321" t="s">
        <v>560</v>
      </c>
      <c r="B262" s="322" t="s">
        <v>559</v>
      </c>
      <c r="C262" s="250">
        <v>0</v>
      </c>
      <c r="D262" s="250">
        <v>23295100</v>
      </c>
      <c r="E262" s="250">
        <v>23295100</v>
      </c>
      <c r="F262" s="250">
        <v>0</v>
      </c>
      <c r="G262" s="250">
        <v>0</v>
      </c>
      <c r="H262" s="241">
        <v>0</v>
      </c>
      <c r="I262" s="226"/>
      <c r="J262" s="226"/>
      <c r="L262" s="333"/>
    </row>
    <row r="263" spans="1:12" s="133" customFormat="1">
      <c r="A263" s="317" t="s">
        <v>561</v>
      </c>
      <c r="B263" s="318" t="s">
        <v>562</v>
      </c>
      <c r="C263" s="252">
        <v>0</v>
      </c>
      <c r="D263" s="252">
        <v>12865169.67</v>
      </c>
      <c r="E263" s="252">
        <v>12865169.67</v>
      </c>
      <c r="F263" s="252">
        <v>0</v>
      </c>
      <c r="G263" s="252">
        <v>0</v>
      </c>
      <c r="H263" s="243">
        <v>0</v>
      </c>
      <c r="I263" s="226"/>
      <c r="J263" s="226"/>
      <c r="L263" s="333"/>
    </row>
    <row r="264" spans="1:12" s="133" customFormat="1">
      <c r="A264" s="321" t="s">
        <v>563</v>
      </c>
      <c r="B264" s="322" t="s">
        <v>562</v>
      </c>
      <c r="C264" s="250">
        <v>0</v>
      </c>
      <c r="D264" s="250">
        <v>12865169.67</v>
      </c>
      <c r="E264" s="250">
        <v>12865169.67</v>
      </c>
      <c r="F264" s="250">
        <v>0</v>
      </c>
      <c r="G264" s="250">
        <v>0</v>
      </c>
      <c r="H264" s="241">
        <v>0</v>
      </c>
      <c r="I264" s="226"/>
      <c r="J264" s="226"/>
      <c r="L264" s="333"/>
    </row>
    <row r="265" spans="1:12" s="133" customFormat="1">
      <c r="A265" s="137" t="s">
        <v>63</v>
      </c>
      <c r="B265" s="138" t="s">
        <v>69</v>
      </c>
      <c r="C265" s="230">
        <v>1821992601</v>
      </c>
      <c r="D265" s="230">
        <v>42960204</v>
      </c>
      <c r="E265" s="230">
        <v>13747370</v>
      </c>
      <c r="F265" s="230">
        <v>1792779767</v>
      </c>
      <c r="G265" s="230">
        <v>0</v>
      </c>
      <c r="H265" s="231">
        <v>1792779767</v>
      </c>
      <c r="I265" s="226"/>
      <c r="J265" s="226"/>
      <c r="L265" s="333"/>
    </row>
    <row r="266" spans="1:12" s="133" customFormat="1">
      <c r="A266" s="215" t="s">
        <v>70</v>
      </c>
      <c r="B266" s="212" t="s">
        <v>71</v>
      </c>
      <c r="C266" s="248">
        <v>1821992601</v>
      </c>
      <c r="D266" s="248">
        <v>42960204</v>
      </c>
      <c r="E266" s="248">
        <v>13747370</v>
      </c>
      <c r="F266" s="248">
        <v>1792779767</v>
      </c>
      <c r="G266" s="248">
        <v>0</v>
      </c>
      <c r="H266" s="249">
        <v>1792779767</v>
      </c>
      <c r="I266" s="226"/>
      <c r="J266" s="226"/>
      <c r="L266" s="333"/>
    </row>
    <row r="267" spans="1:12" s="133" customFormat="1">
      <c r="A267" s="315" t="s">
        <v>564</v>
      </c>
      <c r="B267" s="316" t="s">
        <v>565</v>
      </c>
      <c r="C267" s="234">
        <v>1821992601</v>
      </c>
      <c r="D267" s="234">
        <v>42960204</v>
      </c>
      <c r="E267" s="234">
        <v>13747370</v>
      </c>
      <c r="F267" s="234">
        <v>1792779767</v>
      </c>
      <c r="G267" s="234">
        <v>0</v>
      </c>
      <c r="H267" s="235">
        <v>1792779767</v>
      </c>
      <c r="I267" s="226"/>
      <c r="J267" s="226"/>
      <c r="L267" s="333"/>
    </row>
    <row r="268" spans="1:12" s="133" customFormat="1">
      <c r="A268" s="321" t="s">
        <v>566</v>
      </c>
      <c r="B268" s="322" t="s">
        <v>565</v>
      </c>
      <c r="C268" s="250">
        <v>1821992601</v>
      </c>
      <c r="D268" s="250">
        <v>42960204</v>
      </c>
      <c r="E268" s="250">
        <v>13747370</v>
      </c>
      <c r="F268" s="250">
        <v>1792779767</v>
      </c>
      <c r="G268" s="240">
        <v>0</v>
      </c>
      <c r="H268" s="264">
        <v>1792779767</v>
      </c>
      <c r="I268" s="226"/>
      <c r="J268" s="226"/>
      <c r="L268" s="333"/>
    </row>
    <row r="269" spans="1:12" s="133" customFormat="1">
      <c r="A269" s="222" t="s">
        <v>569</v>
      </c>
      <c r="B269" s="223" t="s">
        <v>79</v>
      </c>
      <c r="C269" s="238">
        <v>15573163376.379999</v>
      </c>
      <c r="D269" s="238">
        <v>0</v>
      </c>
      <c r="E269" s="238">
        <v>0</v>
      </c>
      <c r="F269" s="238">
        <v>15573163376.379999</v>
      </c>
      <c r="G269" s="238">
        <v>0</v>
      </c>
      <c r="H269" s="239">
        <v>15573163376.379999</v>
      </c>
      <c r="I269" s="226"/>
      <c r="J269" s="226"/>
      <c r="L269" s="333"/>
    </row>
    <row r="270" spans="1:12" s="133" customFormat="1">
      <c r="A270" s="207" t="s">
        <v>82</v>
      </c>
      <c r="B270" s="200" t="s">
        <v>83</v>
      </c>
      <c r="C270" s="251">
        <v>15573163376.379999</v>
      </c>
      <c r="D270" s="251">
        <v>0</v>
      </c>
      <c r="E270" s="251">
        <v>0</v>
      </c>
      <c r="F270" s="251">
        <v>15573163376.379999</v>
      </c>
      <c r="G270" s="246">
        <v>0</v>
      </c>
      <c r="H270" s="266">
        <v>15573163376.379999</v>
      </c>
      <c r="I270" s="226"/>
      <c r="J270" s="226"/>
      <c r="L270" s="333"/>
    </row>
    <row r="271" spans="1:12" s="133" customFormat="1">
      <c r="A271" s="216" t="s">
        <v>86</v>
      </c>
      <c r="B271" s="213" t="s">
        <v>87</v>
      </c>
      <c r="C271" s="253">
        <v>12771061542.1</v>
      </c>
      <c r="D271" s="253">
        <v>0</v>
      </c>
      <c r="E271" s="253">
        <v>0</v>
      </c>
      <c r="F271" s="253">
        <v>12771061542.1</v>
      </c>
      <c r="G271" s="255">
        <v>0</v>
      </c>
      <c r="H271" s="265">
        <v>12771061542.1</v>
      </c>
      <c r="I271" s="226"/>
      <c r="J271" s="226"/>
      <c r="L271" s="333"/>
    </row>
    <row r="272" spans="1:12" s="133" customFormat="1">
      <c r="A272" s="317" t="s">
        <v>570</v>
      </c>
      <c r="B272" s="318" t="s">
        <v>571</v>
      </c>
      <c r="C272" s="252">
        <v>12771061542.1</v>
      </c>
      <c r="D272" s="252">
        <v>0</v>
      </c>
      <c r="E272" s="252">
        <v>0</v>
      </c>
      <c r="F272" s="252">
        <v>12771061542.1</v>
      </c>
      <c r="G272" s="242">
        <v>0</v>
      </c>
      <c r="H272" s="263">
        <v>12771061542.1</v>
      </c>
      <c r="I272" s="226"/>
      <c r="J272" s="226"/>
      <c r="L272" s="333"/>
    </row>
    <row r="273" spans="1:12" s="133" customFormat="1">
      <c r="A273" s="321" t="s">
        <v>572</v>
      </c>
      <c r="B273" s="322" t="s">
        <v>573</v>
      </c>
      <c r="C273" s="250">
        <v>12771061542.1</v>
      </c>
      <c r="D273" s="250">
        <v>0</v>
      </c>
      <c r="E273" s="250">
        <v>0</v>
      </c>
      <c r="F273" s="250">
        <v>12771061542.1</v>
      </c>
      <c r="G273" s="240">
        <v>0</v>
      </c>
      <c r="H273" s="264">
        <v>12771061542.1</v>
      </c>
      <c r="I273" s="226"/>
      <c r="J273" s="226"/>
      <c r="L273" s="333"/>
    </row>
    <row r="274" spans="1:12" s="133" customFormat="1">
      <c r="A274" s="216" t="s">
        <v>90</v>
      </c>
      <c r="B274" s="213" t="s">
        <v>574</v>
      </c>
      <c r="C274" s="253">
        <v>2802101834.2800002</v>
      </c>
      <c r="D274" s="253">
        <v>0</v>
      </c>
      <c r="E274" s="253">
        <v>0</v>
      </c>
      <c r="F274" s="253">
        <v>2802101834.2800002</v>
      </c>
      <c r="G274" s="255">
        <v>0</v>
      </c>
      <c r="H274" s="265">
        <v>2802101834.2800002</v>
      </c>
      <c r="I274" s="226"/>
      <c r="J274" s="226"/>
      <c r="L274" s="333"/>
    </row>
    <row r="275" spans="1:12" s="133" customFormat="1">
      <c r="A275" s="317" t="s">
        <v>575</v>
      </c>
      <c r="B275" s="318" t="s">
        <v>576</v>
      </c>
      <c r="C275" s="252">
        <v>6036583545.0900002</v>
      </c>
      <c r="D275" s="252">
        <v>0</v>
      </c>
      <c r="E275" s="252">
        <v>0</v>
      </c>
      <c r="F275" s="252">
        <v>6036583545.0900002</v>
      </c>
      <c r="G275" s="242">
        <v>0</v>
      </c>
      <c r="H275" s="263">
        <v>6036583545.0900002</v>
      </c>
      <c r="I275" s="226"/>
      <c r="J275" s="226"/>
      <c r="L275" s="333"/>
    </row>
    <row r="276" spans="1:12" s="133" customFormat="1">
      <c r="A276" s="321" t="s">
        <v>577</v>
      </c>
      <c r="B276" s="322" t="s">
        <v>576</v>
      </c>
      <c r="C276" s="250">
        <v>5928424260</v>
      </c>
      <c r="D276" s="250">
        <v>0</v>
      </c>
      <c r="E276" s="250">
        <v>0</v>
      </c>
      <c r="F276" s="250">
        <v>5928424260</v>
      </c>
      <c r="G276" s="240">
        <v>0</v>
      </c>
      <c r="H276" s="264">
        <v>5928424260</v>
      </c>
      <c r="I276" s="226"/>
      <c r="J276" s="226"/>
      <c r="L276" s="333"/>
    </row>
    <row r="277" spans="1:12" s="133" customFormat="1" ht="25.5">
      <c r="A277" s="321" t="s">
        <v>578</v>
      </c>
      <c r="B277" s="322" t="s">
        <v>579</v>
      </c>
      <c r="C277" s="250">
        <v>108159285.09</v>
      </c>
      <c r="D277" s="250">
        <v>0</v>
      </c>
      <c r="E277" s="250">
        <v>0</v>
      </c>
      <c r="F277" s="250">
        <v>108159285.09</v>
      </c>
      <c r="G277" s="240">
        <v>0</v>
      </c>
      <c r="H277" s="264">
        <v>108159285.09</v>
      </c>
      <c r="I277" s="226"/>
      <c r="J277" s="226"/>
      <c r="L277" s="333"/>
    </row>
    <row r="278" spans="1:12" s="133" customFormat="1">
      <c r="A278" s="317" t="s">
        <v>580</v>
      </c>
      <c r="B278" s="318" t="s">
        <v>581</v>
      </c>
      <c r="C278" s="252">
        <v>-3234481710.8099999</v>
      </c>
      <c r="D278" s="252">
        <v>0</v>
      </c>
      <c r="E278" s="252">
        <v>0</v>
      </c>
      <c r="F278" s="252">
        <v>-3234481710.8099999</v>
      </c>
      <c r="G278" s="242">
        <v>0</v>
      </c>
      <c r="H278" s="263">
        <v>-3234481710.8099999</v>
      </c>
      <c r="I278" s="226"/>
      <c r="J278" s="226"/>
      <c r="L278" s="333"/>
    </row>
    <row r="279" spans="1:12" s="133" customFormat="1">
      <c r="A279" s="321" t="s">
        <v>582</v>
      </c>
      <c r="B279" s="322" t="s">
        <v>581</v>
      </c>
      <c r="C279" s="250">
        <v>-3181349384.8099999</v>
      </c>
      <c r="D279" s="250">
        <v>0</v>
      </c>
      <c r="E279" s="250">
        <v>0</v>
      </c>
      <c r="F279" s="250">
        <v>-3181349384.8099999</v>
      </c>
      <c r="G279" s="240">
        <v>0</v>
      </c>
      <c r="H279" s="264">
        <v>-3181349384.8099999</v>
      </c>
      <c r="I279" s="226"/>
      <c r="J279" s="226"/>
      <c r="L279" s="333"/>
    </row>
    <row r="280" spans="1:12" s="133" customFormat="1" ht="25.5">
      <c r="A280" s="319" t="s">
        <v>583</v>
      </c>
      <c r="B280" s="320" t="s">
        <v>579</v>
      </c>
      <c r="C280" s="236">
        <v>-53132326</v>
      </c>
      <c r="D280" s="236">
        <v>0</v>
      </c>
      <c r="E280" s="236">
        <v>0</v>
      </c>
      <c r="F280" s="236">
        <v>-53132326</v>
      </c>
      <c r="G280" s="236">
        <v>0</v>
      </c>
      <c r="H280" s="237">
        <v>-53132326</v>
      </c>
      <c r="I280" s="226"/>
      <c r="J280" s="226"/>
      <c r="L280" s="333"/>
    </row>
    <row r="281" spans="1:12" s="133" customFormat="1">
      <c r="A281" s="216" t="s">
        <v>97</v>
      </c>
      <c r="B281" s="213" t="s">
        <v>94</v>
      </c>
      <c r="C281" s="253">
        <v>0</v>
      </c>
      <c r="D281" s="253">
        <v>0</v>
      </c>
      <c r="E281" s="253">
        <v>0</v>
      </c>
      <c r="F281" s="253">
        <v>0</v>
      </c>
      <c r="G281" s="255">
        <v>0</v>
      </c>
      <c r="H281" s="265">
        <v>0</v>
      </c>
      <c r="I281" s="226"/>
      <c r="J281" s="226"/>
      <c r="L281" s="333"/>
    </row>
    <row r="282" spans="1:12" s="133" customFormat="1">
      <c r="A282" s="317" t="s">
        <v>584</v>
      </c>
      <c r="B282" s="318" t="s">
        <v>585</v>
      </c>
      <c r="C282" s="252">
        <v>0</v>
      </c>
      <c r="D282" s="252">
        <v>0</v>
      </c>
      <c r="E282" s="252">
        <v>0</v>
      </c>
      <c r="F282" s="252">
        <v>0</v>
      </c>
      <c r="G282" s="242">
        <v>0</v>
      </c>
      <c r="H282" s="263">
        <v>0</v>
      </c>
      <c r="I282" s="226"/>
      <c r="J282" s="226"/>
      <c r="L282" s="333"/>
    </row>
    <row r="283" spans="1:12" s="133" customFormat="1">
      <c r="A283" s="319" t="s">
        <v>586</v>
      </c>
      <c r="B283" s="320" t="s">
        <v>587</v>
      </c>
      <c r="C283" s="236">
        <v>0</v>
      </c>
      <c r="D283" s="236">
        <v>0</v>
      </c>
      <c r="E283" s="236">
        <v>0</v>
      </c>
      <c r="F283" s="236">
        <v>0</v>
      </c>
      <c r="G283" s="236">
        <v>0</v>
      </c>
      <c r="H283" s="237">
        <v>0</v>
      </c>
      <c r="I283" s="226"/>
      <c r="J283" s="226"/>
      <c r="L283" s="333"/>
    </row>
    <row r="284" spans="1:12" s="133" customFormat="1" ht="25.5">
      <c r="A284" s="215" t="s">
        <v>588</v>
      </c>
      <c r="B284" s="212" t="s">
        <v>98</v>
      </c>
      <c r="C284" s="248">
        <v>0</v>
      </c>
      <c r="D284" s="248">
        <v>0</v>
      </c>
      <c r="E284" s="248">
        <v>0</v>
      </c>
      <c r="F284" s="248">
        <v>0</v>
      </c>
      <c r="G284" s="248">
        <v>0</v>
      </c>
      <c r="H284" s="249">
        <v>0</v>
      </c>
      <c r="I284" s="226"/>
      <c r="J284" s="226"/>
      <c r="L284" s="333"/>
    </row>
    <row r="285" spans="1:12" s="133" customFormat="1">
      <c r="A285" s="317" t="s">
        <v>589</v>
      </c>
      <c r="B285" s="318" t="s">
        <v>590</v>
      </c>
      <c r="C285" s="252">
        <v>0</v>
      </c>
      <c r="D285" s="252">
        <v>0</v>
      </c>
      <c r="E285" s="252">
        <v>0</v>
      </c>
      <c r="F285" s="252">
        <v>0</v>
      </c>
      <c r="G285" s="242">
        <v>0</v>
      </c>
      <c r="H285" s="263">
        <v>0</v>
      </c>
      <c r="I285" s="226"/>
      <c r="J285" s="226"/>
      <c r="L285" s="333"/>
    </row>
    <row r="286" spans="1:12" s="133" customFormat="1">
      <c r="A286" s="321" t="s">
        <v>591</v>
      </c>
      <c r="B286" s="322" t="s">
        <v>592</v>
      </c>
      <c r="C286" s="250">
        <v>0</v>
      </c>
      <c r="D286" s="250">
        <v>0</v>
      </c>
      <c r="E286" s="250">
        <v>0</v>
      </c>
      <c r="F286" s="250">
        <v>0</v>
      </c>
      <c r="G286" s="240">
        <v>0</v>
      </c>
      <c r="H286" s="264">
        <v>0</v>
      </c>
      <c r="I286" s="226"/>
      <c r="J286" s="226"/>
      <c r="L286" s="333"/>
    </row>
    <row r="287" spans="1:12" s="133" customFormat="1">
      <c r="A287" s="319" t="s">
        <v>593</v>
      </c>
      <c r="B287" s="320" t="s">
        <v>594</v>
      </c>
      <c r="C287" s="236">
        <v>0</v>
      </c>
      <c r="D287" s="236">
        <v>0</v>
      </c>
      <c r="E287" s="236">
        <v>0</v>
      </c>
      <c r="F287" s="236">
        <v>0</v>
      </c>
      <c r="G287" s="236">
        <v>0</v>
      </c>
      <c r="H287" s="237">
        <v>0</v>
      </c>
      <c r="I287" s="226"/>
      <c r="J287" s="226"/>
      <c r="L287" s="333"/>
    </row>
    <row r="288" spans="1:12" s="133" customFormat="1">
      <c r="A288" s="319" t="s">
        <v>595</v>
      </c>
      <c r="B288" s="320" t="s">
        <v>596</v>
      </c>
      <c r="C288" s="236">
        <v>0</v>
      </c>
      <c r="D288" s="236">
        <v>0</v>
      </c>
      <c r="E288" s="236">
        <v>0</v>
      </c>
      <c r="F288" s="236">
        <v>0</v>
      </c>
      <c r="G288" s="236">
        <v>0</v>
      </c>
      <c r="H288" s="237">
        <v>0</v>
      </c>
      <c r="I288" s="226"/>
      <c r="J288" s="226"/>
      <c r="L288" s="333"/>
    </row>
    <row r="289" spans="1:12" s="133" customFormat="1">
      <c r="A289" s="315" t="s">
        <v>597</v>
      </c>
      <c r="B289" s="316" t="s">
        <v>598</v>
      </c>
      <c r="C289" s="234">
        <v>0</v>
      </c>
      <c r="D289" s="234">
        <v>0</v>
      </c>
      <c r="E289" s="234">
        <v>0</v>
      </c>
      <c r="F289" s="234">
        <v>0</v>
      </c>
      <c r="G289" s="234">
        <v>0</v>
      </c>
      <c r="H289" s="235">
        <v>0</v>
      </c>
      <c r="I289" s="226"/>
      <c r="J289" s="226"/>
      <c r="L289" s="333"/>
    </row>
    <row r="290" spans="1:12" s="133" customFormat="1">
      <c r="A290" s="321" t="s">
        <v>599</v>
      </c>
      <c r="B290" s="322" t="s">
        <v>600</v>
      </c>
      <c r="C290" s="250">
        <v>0</v>
      </c>
      <c r="D290" s="250">
        <v>0</v>
      </c>
      <c r="E290" s="250">
        <v>0</v>
      </c>
      <c r="F290" s="250">
        <v>0</v>
      </c>
      <c r="G290" s="240">
        <v>0</v>
      </c>
      <c r="H290" s="264">
        <v>0</v>
      </c>
      <c r="I290" s="226"/>
      <c r="J290" s="226"/>
      <c r="L290" s="333"/>
    </row>
    <row r="291" spans="1:12" s="133" customFormat="1">
      <c r="A291" s="321" t="s">
        <v>601</v>
      </c>
      <c r="B291" s="322" t="s">
        <v>602</v>
      </c>
      <c r="C291" s="250">
        <v>0</v>
      </c>
      <c r="D291" s="250">
        <v>0</v>
      </c>
      <c r="E291" s="250">
        <v>0</v>
      </c>
      <c r="F291" s="250">
        <v>0</v>
      </c>
      <c r="G291" s="240">
        <v>0</v>
      </c>
      <c r="H291" s="264">
        <v>0</v>
      </c>
      <c r="I291" s="226"/>
      <c r="J291" s="226"/>
      <c r="L291" s="333"/>
    </row>
    <row r="292" spans="1:12" s="133" customFormat="1" ht="25.5">
      <c r="A292" s="319" t="s">
        <v>603</v>
      </c>
      <c r="B292" s="320" t="s">
        <v>604</v>
      </c>
      <c r="C292" s="236">
        <v>0</v>
      </c>
      <c r="D292" s="236">
        <v>0</v>
      </c>
      <c r="E292" s="236">
        <v>0</v>
      </c>
      <c r="F292" s="236">
        <v>0</v>
      </c>
      <c r="G292" s="236">
        <v>0</v>
      </c>
      <c r="H292" s="237">
        <v>0</v>
      </c>
      <c r="I292" s="226"/>
      <c r="J292" s="226"/>
      <c r="L292" s="333"/>
    </row>
    <row r="293" spans="1:12" s="133" customFormat="1" ht="25.5">
      <c r="A293" s="319" t="s">
        <v>605</v>
      </c>
      <c r="B293" s="320" t="s">
        <v>606</v>
      </c>
      <c r="C293" s="236">
        <v>0</v>
      </c>
      <c r="D293" s="236">
        <v>0</v>
      </c>
      <c r="E293" s="236">
        <v>0</v>
      </c>
      <c r="F293" s="236">
        <v>0</v>
      </c>
      <c r="G293" s="236">
        <v>0</v>
      </c>
      <c r="H293" s="237">
        <v>0</v>
      </c>
      <c r="I293" s="226"/>
      <c r="J293" s="226"/>
      <c r="L293" s="333"/>
    </row>
    <row r="294" spans="1:12" s="133" customFormat="1">
      <c r="A294" s="317" t="s">
        <v>607</v>
      </c>
      <c r="B294" s="318" t="s">
        <v>608</v>
      </c>
      <c r="C294" s="252">
        <v>0</v>
      </c>
      <c r="D294" s="252">
        <v>0</v>
      </c>
      <c r="E294" s="252">
        <v>0</v>
      </c>
      <c r="F294" s="252">
        <v>0</v>
      </c>
      <c r="G294" s="242">
        <v>0</v>
      </c>
      <c r="H294" s="263">
        <v>0</v>
      </c>
      <c r="I294" s="226"/>
      <c r="J294" s="226"/>
      <c r="L294" s="333"/>
    </row>
    <row r="295" spans="1:12" s="133" customFormat="1">
      <c r="A295" s="321" t="s">
        <v>609</v>
      </c>
      <c r="B295" s="322" t="s">
        <v>610</v>
      </c>
      <c r="C295" s="250">
        <v>0</v>
      </c>
      <c r="D295" s="250">
        <v>0</v>
      </c>
      <c r="E295" s="250">
        <v>0</v>
      </c>
      <c r="F295" s="250">
        <v>0</v>
      </c>
      <c r="G295" s="240">
        <v>0</v>
      </c>
      <c r="H295" s="264">
        <v>0</v>
      </c>
      <c r="I295" s="226"/>
      <c r="J295" s="226"/>
      <c r="L295" s="333"/>
    </row>
    <row r="296" spans="1:12" s="133" customFormat="1">
      <c r="A296" s="319" t="s">
        <v>611</v>
      </c>
      <c r="B296" s="320" t="s">
        <v>612</v>
      </c>
      <c r="C296" s="236">
        <v>0</v>
      </c>
      <c r="D296" s="236">
        <v>0</v>
      </c>
      <c r="E296" s="236">
        <v>0</v>
      </c>
      <c r="F296" s="236">
        <v>0</v>
      </c>
      <c r="G296" s="236">
        <v>0</v>
      </c>
      <c r="H296" s="237">
        <v>0</v>
      </c>
      <c r="I296" s="226"/>
      <c r="J296" s="226"/>
      <c r="L296" s="333"/>
    </row>
    <row r="297" spans="1:12" s="133" customFormat="1">
      <c r="A297" s="317" t="s">
        <v>613</v>
      </c>
      <c r="B297" s="318" t="s">
        <v>614</v>
      </c>
      <c r="C297" s="252">
        <v>0</v>
      </c>
      <c r="D297" s="252">
        <v>0</v>
      </c>
      <c r="E297" s="252">
        <v>0</v>
      </c>
      <c r="F297" s="252">
        <v>0</v>
      </c>
      <c r="G297" s="242">
        <v>0</v>
      </c>
      <c r="H297" s="263">
        <v>0</v>
      </c>
      <c r="I297" s="226"/>
      <c r="J297" s="226"/>
      <c r="L297" s="333"/>
    </row>
    <row r="298" spans="1:12" s="133" customFormat="1">
      <c r="A298" s="319" t="s">
        <v>615</v>
      </c>
      <c r="B298" s="320" t="s">
        <v>616</v>
      </c>
      <c r="C298" s="236">
        <v>0</v>
      </c>
      <c r="D298" s="236">
        <v>0</v>
      </c>
      <c r="E298" s="236">
        <v>0</v>
      </c>
      <c r="F298" s="236">
        <v>0</v>
      </c>
      <c r="G298" s="236">
        <v>0</v>
      </c>
      <c r="H298" s="237">
        <v>0</v>
      </c>
      <c r="I298" s="226"/>
      <c r="J298" s="226"/>
      <c r="L298" s="333"/>
    </row>
    <row r="299" spans="1:12" s="133" customFormat="1">
      <c r="A299" s="315" t="s">
        <v>617</v>
      </c>
      <c r="B299" s="316" t="s">
        <v>618</v>
      </c>
      <c r="C299" s="234">
        <v>0</v>
      </c>
      <c r="D299" s="234">
        <v>0</v>
      </c>
      <c r="E299" s="234">
        <v>0</v>
      </c>
      <c r="F299" s="234">
        <v>0</v>
      </c>
      <c r="G299" s="242">
        <v>0</v>
      </c>
      <c r="H299" s="235">
        <v>0</v>
      </c>
      <c r="I299" s="226"/>
      <c r="J299" s="226"/>
      <c r="L299" s="333"/>
    </row>
    <row r="300" spans="1:12" s="133" customFormat="1">
      <c r="A300" s="319" t="s">
        <v>619</v>
      </c>
      <c r="B300" s="320" t="s">
        <v>620</v>
      </c>
      <c r="C300" s="236">
        <v>0</v>
      </c>
      <c r="D300" s="236">
        <v>0</v>
      </c>
      <c r="E300" s="236">
        <v>0</v>
      </c>
      <c r="F300" s="236">
        <v>0</v>
      </c>
      <c r="G300" s="240">
        <v>0</v>
      </c>
      <c r="H300" s="237">
        <v>0</v>
      </c>
      <c r="I300" s="226"/>
      <c r="J300" s="226"/>
      <c r="L300" s="333"/>
    </row>
    <row r="301" spans="1:12" s="133" customFormat="1">
      <c r="A301" s="321" t="s">
        <v>621</v>
      </c>
      <c r="B301" s="322" t="s">
        <v>622</v>
      </c>
      <c r="C301" s="250">
        <v>0</v>
      </c>
      <c r="D301" s="250">
        <v>0</v>
      </c>
      <c r="E301" s="250">
        <v>0</v>
      </c>
      <c r="F301" s="250">
        <v>0</v>
      </c>
      <c r="G301" s="240">
        <v>0</v>
      </c>
      <c r="H301" s="264">
        <v>0</v>
      </c>
      <c r="I301" s="226"/>
      <c r="J301" s="226"/>
      <c r="L301" s="333"/>
    </row>
    <row r="302" spans="1:12" s="133" customFormat="1">
      <c r="A302" s="222" t="s">
        <v>156</v>
      </c>
      <c r="B302" s="223" t="s">
        <v>623</v>
      </c>
      <c r="C302" s="238">
        <v>9675637343</v>
      </c>
      <c r="D302" s="238">
        <v>365081606</v>
      </c>
      <c r="E302" s="238">
        <v>545674839</v>
      </c>
      <c r="F302" s="238">
        <v>9856230576</v>
      </c>
      <c r="G302" s="238">
        <v>0</v>
      </c>
      <c r="H302" s="239">
        <v>9856230576</v>
      </c>
      <c r="I302" s="226"/>
      <c r="J302" s="226"/>
      <c r="L302" s="333"/>
    </row>
    <row r="303" spans="1:12" s="133" customFormat="1">
      <c r="A303" s="137" t="s">
        <v>158</v>
      </c>
      <c r="B303" s="138" t="s">
        <v>159</v>
      </c>
      <c r="C303" s="230">
        <v>9326570623.1000004</v>
      </c>
      <c r="D303" s="230">
        <v>365081606</v>
      </c>
      <c r="E303" s="230">
        <v>474357977</v>
      </c>
      <c r="F303" s="230">
        <v>9435846994.1000004</v>
      </c>
      <c r="G303" s="246">
        <v>0</v>
      </c>
      <c r="H303" s="231">
        <v>9435846994.1000004</v>
      </c>
      <c r="I303" s="226"/>
      <c r="J303" s="226"/>
      <c r="L303" s="333"/>
    </row>
    <row r="304" spans="1:12" s="133" customFormat="1">
      <c r="A304" s="216" t="s">
        <v>160</v>
      </c>
      <c r="B304" s="213" t="s">
        <v>161</v>
      </c>
      <c r="C304" s="253">
        <v>9326570623.1000004</v>
      </c>
      <c r="D304" s="253">
        <v>365081606</v>
      </c>
      <c r="E304" s="253">
        <v>474357977</v>
      </c>
      <c r="F304" s="253">
        <v>9435846994.1000004</v>
      </c>
      <c r="G304" s="255">
        <v>0</v>
      </c>
      <c r="H304" s="265">
        <v>9435846994.1000004</v>
      </c>
      <c r="I304" s="226"/>
      <c r="J304" s="226"/>
      <c r="L304" s="333"/>
    </row>
    <row r="305" spans="1:12" s="133" customFormat="1">
      <c r="A305" s="317" t="s">
        <v>624</v>
      </c>
      <c r="B305" s="318" t="s">
        <v>232</v>
      </c>
      <c r="C305" s="252">
        <v>9326570623.1000004</v>
      </c>
      <c r="D305" s="252">
        <v>365081606</v>
      </c>
      <c r="E305" s="252">
        <v>474357977</v>
      </c>
      <c r="F305" s="252">
        <v>9435846994.1000004</v>
      </c>
      <c r="G305" s="242">
        <v>0</v>
      </c>
      <c r="H305" s="263">
        <v>9435846994.1000004</v>
      </c>
      <c r="I305" s="226"/>
      <c r="J305" s="226"/>
      <c r="L305" s="333"/>
    </row>
    <row r="306" spans="1:12" s="133" customFormat="1">
      <c r="A306" s="321" t="s">
        <v>625</v>
      </c>
      <c r="B306" s="322" t="s">
        <v>232</v>
      </c>
      <c r="C306" s="250">
        <v>9326570623.1000004</v>
      </c>
      <c r="D306" s="250">
        <v>365081606</v>
      </c>
      <c r="E306" s="250">
        <v>474357977</v>
      </c>
      <c r="F306" s="250">
        <v>9435846994.1000004</v>
      </c>
      <c r="G306" s="240">
        <v>0</v>
      </c>
      <c r="H306" s="264">
        <v>9435846994.1000004</v>
      </c>
      <c r="I306" s="226"/>
      <c r="J306" s="226"/>
      <c r="L306" s="333"/>
    </row>
    <row r="307" spans="1:12" s="133" customFormat="1">
      <c r="A307" s="207" t="s">
        <v>164</v>
      </c>
      <c r="B307" s="200" t="s">
        <v>165</v>
      </c>
      <c r="C307" s="251">
        <v>349066719.89999998</v>
      </c>
      <c r="D307" s="251">
        <v>0</v>
      </c>
      <c r="E307" s="251">
        <v>71316862</v>
      </c>
      <c r="F307" s="251">
        <v>420383581.89999998</v>
      </c>
      <c r="G307" s="246">
        <v>0</v>
      </c>
      <c r="H307" s="266">
        <v>420383581.89999998</v>
      </c>
      <c r="I307" s="226"/>
      <c r="J307" s="226"/>
      <c r="L307" s="333"/>
    </row>
    <row r="308" spans="1:12" s="133" customFormat="1">
      <c r="A308" s="215" t="s">
        <v>166</v>
      </c>
      <c r="B308" s="212" t="s">
        <v>167</v>
      </c>
      <c r="C308" s="248">
        <v>227210730.90000001</v>
      </c>
      <c r="D308" s="248">
        <v>0</v>
      </c>
      <c r="E308" s="248">
        <v>70042367</v>
      </c>
      <c r="F308" s="248">
        <v>297253097.89999998</v>
      </c>
      <c r="G308" s="255">
        <v>0</v>
      </c>
      <c r="H308" s="249">
        <v>297253097.89999998</v>
      </c>
      <c r="I308" s="226"/>
      <c r="J308" s="226"/>
      <c r="L308" s="333"/>
    </row>
    <row r="309" spans="1:12" s="133" customFormat="1" ht="25.5">
      <c r="A309" s="315" t="s">
        <v>628</v>
      </c>
      <c r="B309" s="316" t="s">
        <v>629</v>
      </c>
      <c r="C309" s="234">
        <v>42073548</v>
      </c>
      <c r="D309" s="234">
        <v>0</v>
      </c>
      <c r="E309" s="234">
        <v>13656735</v>
      </c>
      <c r="F309" s="234">
        <v>55730283</v>
      </c>
      <c r="G309" s="234">
        <v>0</v>
      </c>
      <c r="H309" s="235">
        <v>55730283</v>
      </c>
      <c r="I309" s="226"/>
      <c r="J309" s="226"/>
      <c r="L309" s="333"/>
    </row>
    <row r="310" spans="1:12" s="133" customFormat="1" ht="25.5">
      <c r="A310" s="319" t="s">
        <v>630</v>
      </c>
      <c r="B310" s="320" t="s">
        <v>629</v>
      </c>
      <c r="C310" s="236">
        <v>42073548</v>
      </c>
      <c r="D310" s="236">
        <v>0</v>
      </c>
      <c r="E310" s="236">
        <v>13656735</v>
      </c>
      <c r="F310" s="236">
        <v>55730283</v>
      </c>
      <c r="G310" s="240">
        <v>0</v>
      </c>
      <c r="H310" s="237">
        <v>55730283</v>
      </c>
      <c r="I310" s="226"/>
      <c r="J310" s="226"/>
      <c r="L310" s="333"/>
    </row>
    <row r="311" spans="1:12" s="133" customFormat="1">
      <c r="A311" s="317" t="s">
        <v>631</v>
      </c>
      <c r="B311" s="318" t="s">
        <v>632</v>
      </c>
      <c r="C311" s="252">
        <v>185137182.90000001</v>
      </c>
      <c r="D311" s="252">
        <v>0</v>
      </c>
      <c r="E311" s="252">
        <v>56385632</v>
      </c>
      <c r="F311" s="252">
        <v>241522814.90000001</v>
      </c>
      <c r="G311" s="242">
        <v>0</v>
      </c>
      <c r="H311" s="263">
        <v>241522814.90000001</v>
      </c>
      <c r="I311" s="226"/>
      <c r="J311" s="226"/>
      <c r="L311" s="333"/>
    </row>
    <row r="312" spans="1:12" s="133" customFormat="1">
      <c r="A312" s="321" t="s">
        <v>633</v>
      </c>
      <c r="B312" s="322" t="s">
        <v>632</v>
      </c>
      <c r="C312" s="250">
        <v>185137182.90000001</v>
      </c>
      <c r="D312" s="250">
        <v>0</v>
      </c>
      <c r="E312" s="250">
        <v>56385632</v>
      </c>
      <c r="F312" s="250">
        <v>241522814.90000001</v>
      </c>
      <c r="G312" s="240">
        <v>0</v>
      </c>
      <c r="H312" s="264">
        <v>241522814.90000001</v>
      </c>
      <c r="I312" s="226"/>
      <c r="J312" s="226"/>
      <c r="L312" s="333"/>
    </row>
    <row r="313" spans="1:12" s="133" customFormat="1">
      <c r="A313" s="215" t="s">
        <v>168</v>
      </c>
      <c r="B313" s="212" t="s">
        <v>169</v>
      </c>
      <c r="C313" s="248">
        <v>121092587</v>
      </c>
      <c r="D313" s="248">
        <v>0</v>
      </c>
      <c r="E313" s="248">
        <v>0</v>
      </c>
      <c r="F313" s="248">
        <v>121092587</v>
      </c>
      <c r="G313" s="255">
        <v>0</v>
      </c>
      <c r="H313" s="249">
        <v>121092587</v>
      </c>
      <c r="I313" s="226"/>
      <c r="J313" s="226"/>
      <c r="L313" s="333"/>
    </row>
    <row r="314" spans="1:12" s="133" customFormat="1">
      <c r="A314" s="317" t="s">
        <v>634</v>
      </c>
      <c r="B314" s="318" t="s">
        <v>635</v>
      </c>
      <c r="C314" s="252">
        <v>121092279</v>
      </c>
      <c r="D314" s="252">
        <v>0</v>
      </c>
      <c r="E314" s="252">
        <v>0</v>
      </c>
      <c r="F314" s="252">
        <v>121092279</v>
      </c>
      <c r="G314" s="242">
        <v>0</v>
      </c>
      <c r="H314" s="263">
        <v>121092279</v>
      </c>
      <c r="I314" s="226"/>
      <c r="J314" s="226"/>
      <c r="L314" s="333"/>
    </row>
    <row r="315" spans="1:12" s="133" customFormat="1" ht="25.5">
      <c r="A315" s="321" t="s">
        <v>636</v>
      </c>
      <c r="B315" s="322" t="s">
        <v>637</v>
      </c>
      <c r="C315" s="250">
        <v>121092279</v>
      </c>
      <c r="D315" s="250">
        <v>0</v>
      </c>
      <c r="E315" s="250">
        <v>0</v>
      </c>
      <c r="F315" s="250">
        <v>121092279</v>
      </c>
      <c r="G315" s="240">
        <v>0</v>
      </c>
      <c r="H315" s="264">
        <v>121092279</v>
      </c>
      <c r="I315" s="226"/>
      <c r="J315" s="226"/>
      <c r="L315" s="333"/>
    </row>
    <row r="316" spans="1:12" s="133" customFormat="1">
      <c r="A316" s="315" t="s">
        <v>638</v>
      </c>
      <c r="B316" s="316" t="s">
        <v>639</v>
      </c>
      <c r="C316" s="234">
        <v>308</v>
      </c>
      <c r="D316" s="234">
        <v>0</v>
      </c>
      <c r="E316" s="234">
        <v>0</v>
      </c>
      <c r="F316" s="234">
        <v>308</v>
      </c>
      <c r="G316" s="242">
        <v>0</v>
      </c>
      <c r="H316" s="235">
        <v>308</v>
      </c>
      <c r="I316" s="226"/>
      <c r="J316" s="226"/>
      <c r="L316" s="333"/>
    </row>
    <row r="317" spans="1:12" s="133" customFormat="1">
      <c r="A317" s="319" t="s">
        <v>640</v>
      </c>
      <c r="B317" s="320" t="s">
        <v>641</v>
      </c>
      <c r="C317" s="236">
        <v>308</v>
      </c>
      <c r="D317" s="236">
        <v>0</v>
      </c>
      <c r="E317" s="236">
        <v>0</v>
      </c>
      <c r="F317" s="236">
        <v>308</v>
      </c>
      <c r="G317" s="240">
        <v>0</v>
      </c>
      <c r="H317" s="237">
        <v>308</v>
      </c>
      <c r="I317" s="226"/>
      <c r="J317" s="226"/>
      <c r="L317" s="333"/>
    </row>
    <row r="318" spans="1:12" s="133" customFormat="1" ht="25.5">
      <c r="A318" s="216" t="s">
        <v>170</v>
      </c>
      <c r="B318" s="213" t="s">
        <v>642</v>
      </c>
      <c r="C318" s="253">
        <v>763402</v>
      </c>
      <c r="D318" s="253">
        <v>0</v>
      </c>
      <c r="E318" s="253">
        <v>1274495</v>
      </c>
      <c r="F318" s="253">
        <v>2037897</v>
      </c>
      <c r="G318" s="255">
        <v>0</v>
      </c>
      <c r="H318" s="265">
        <v>2037897</v>
      </c>
      <c r="I318" s="226"/>
      <c r="J318" s="226"/>
      <c r="L318" s="333"/>
    </row>
    <row r="319" spans="1:12" s="133" customFormat="1">
      <c r="A319" s="317" t="s">
        <v>643</v>
      </c>
      <c r="B319" s="318" t="s">
        <v>590</v>
      </c>
      <c r="C319" s="252">
        <v>763402</v>
      </c>
      <c r="D319" s="252">
        <v>0</v>
      </c>
      <c r="E319" s="252">
        <v>1274495</v>
      </c>
      <c r="F319" s="252">
        <v>2037897</v>
      </c>
      <c r="G319" s="242">
        <v>0</v>
      </c>
      <c r="H319" s="263">
        <v>2037897</v>
      </c>
      <c r="I319" s="226"/>
      <c r="J319" s="226"/>
      <c r="L319" s="333"/>
    </row>
    <row r="320" spans="1:12" s="133" customFormat="1">
      <c r="A320" s="319" t="s">
        <v>644</v>
      </c>
      <c r="B320" s="320" t="s">
        <v>645</v>
      </c>
      <c r="C320" s="236">
        <v>763402</v>
      </c>
      <c r="D320" s="236">
        <v>0</v>
      </c>
      <c r="E320" s="236">
        <v>1274495</v>
      </c>
      <c r="F320" s="236">
        <v>2037897</v>
      </c>
      <c r="G320" s="240">
        <v>0</v>
      </c>
      <c r="H320" s="237">
        <v>2037897</v>
      </c>
      <c r="I320" s="226"/>
      <c r="J320" s="226"/>
      <c r="L320" s="333"/>
    </row>
    <row r="321" spans="1:12" s="133" customFormat="1">
      <c r="A321" s="222" t="s">
        <v>172</v>
      </c>
      <c r="B321" s="223" t="s">
        <v>173</v>
      </c>
      <c r="C321" s="238">
        <v>6001660030.1599998</v>
      </c>
      <c r="D321" s="238">
        <v>1832985053.8900001</v>
      </c>
      <c r="E321" s="238">
        <v>56200656</v>
      </c>
      <c r="F321" s="238">
        <v>7778444428.0500002</v>
      </c>
      <c r="G321" s="238">
        <v>0</v>
      </c>
      <c r="H321" s="239">
        <v>7778444428.0500002</v>
      </c>
      <c r="I321" s="226"/>
      <c r="J321" s="226"/>
      <c r="L321" s="333"/>
    </row>
    <row r="322" spans="1:12" s="133" customFormat="1">
      <c r="A322" s="207" t="s">
        <v>174</v>
      </c>
      <c r="B322" s="200" t="s">
        <v>175</v>
      </c>
      <c r="C322" s="251">
        <v>5699256640.1599998</v>
      </c>
      <c r="D322" s="251">
        <v>1774036829.8900001</v>
      </c>
      <c r="E322" s="251">
        <v>13240452</v>
      </c>
      <c r="F322" s="251">
        <v>7460053018.0500002</v>
      </c>
      <c r="G322" s="246">
        <v>0</v>
      </c>
      <c r="H322" s="266">
        <v>7460053018.0500002</v>
      </c>
      <c r="I322" s="226"/>
      <c r="J322" s="226"/>
      <c r="L322" s="333"/>
    </row>
    <row r="323" spans="1:12" s="133" customFormat="1">
      <c r="A323" s="216" t="s">
        <v>176</v>
      </c>
      <c r="B323" s="213" t="s">
        <v>177</v>
      </c>
      <c r="C323" s="253">
        <v>2046906880</v>
      </c>
      <c r="D323" s="253">
        <v>521182950</v>
      </c>
      <c r="E323" s="253">
        <v>0</v>
      </c>
      <c r="F323" s="253">
        <v>2568089830</v>
      </c>
      <c r="G323" s="255">
        <v>0</v>
      </c>
      <c r="H323" s="265">
        <v>2568089830</v>
      </c>
      <c r="I323" s="226"/>
      <c r="J323" s="226"/>
      <c r="L323" s="333"/>
    </row>
    <row r="324" spans="1:12" s="133" customFormat="1">
      <c r="A324" s="317" t="s">
        <v>646</v>
      </c>
      <c r="B324" s="318" t="s">
        <v>647</v>
      </c>
      <c r="C324" s="252">
        <v>1490533064</v>
      </c>
      <c r="D324" s="252">
        <v>368709341</v>
      </c>
      <c r="E324" s="252">
        <v>0</v>
      </c>
      <c r="F324" s="252">
        <v>1859242405</v>
      </c>
      <c r="G324" s="242">
        <v>0</v>
      </c>
      <c r="H324" s="263">
        <v>1859242405</v>
      </c>
      <c r="I324" s="226"/>
      <c r="J324" s="226"/>
      <c r="L324" s="333"/>
    </row>
    <row r="325" spans="1:12" s="133" customFormat="1">
      <c r="A325" s="321" t="s">
        <v>648</v>
      </c>
      <c r="B325" s="322" t="s">
        <v>647</v>
      </c>
      <c r="C325" s="250">
        <v>1490533064</v>
      </c>
      <c r="D325" s="250">
        <v>368709341</v>
      </c>
      <c r="E325" s="250">
        <v>0</v>
      </c>
      <c r="F325" s="250">
        <v>1859242405</v>
      </c>
      <c r="G325" s="240">
        <v>0</v>
      </c>
      <c r="H325" s="264">
        <v>1859242405</v>
      </c>
      <c r="I325" s="226"/>
      <c r="J325" s="226"/>
      <c r="L325" s="333"/>
    </row>
    <row r="326" spans="1:12" s="133" customFormat="1">
      <c r="A326" s="315" t="s">
        <v>652</v>
      </c>
      <c r="B326" s="316" t="s">
        <v>653</v>
      </c>
      <c r="C326" s="234">
        <v>149532544</v>
      </c>
      <c r="D326" s="234">
        <v>37383136</v>
      </c>
      <c r="E326" s="234">
        <v>0</v>
      </c>
      <c r="F326" s="234">
        <v>186915680</v>
      </c>
      <c r="G326" s="242">
        <v>0</v>
      </c>
      <c r="H326" s="235">
        <v>186915680</v>
      </c>
      <c r="I326" s="226"/>
      <c r="J326" s="226"/>
      <c r="L326" s="333"/>
    </row>
    <row r="327" spans="1:12" s="133" customFormat="1">
      <c r="A327" s="321" t="s">
        <v>654</v>
      </c>
      <c r="B327" s="322" t="s">
        <v>653</v>
      </c>
      <c r="C327" s="250">
        <v>149532544</v>
      </c>
      <c r="D327" s="250">
        <v>37383136</v>
      </c>
      <c r="E327" s="250">
        <v>0</v>
      </c>
      <c r="F327" s="250">
        <v>186915680</v>
      </c>
      <c r="G327" s="240">
        <v>0</v>
      </c>
      <c r="H327" s="264">
        <v>186915680</v>
      </c>
      <c r="I327" s="226"/>
      <c r="J327" s="226"/>
      <c r="L327" s="333"/>
    </row>
    <row r="328" spans="1:12" s="133" customFormat="1">
      <c r="A328" s="317" t="s">
        <v>655</v>
      </c>
      <c r="B328" s="318" t="s">
        <v>656</v>
      </c>
      <c r="C328" s="252">
        <v>344240915</v>
      </c>
      <c r="D328" s="252">
        <v>81461635</v>
      </c>
      <c r="E328" s="252">
        <v>0</v>
      </c>
      <c r="F328" s="252">
        <v>425702550</v>
      </c>
      <c r="G328" s="242">
        <v>0</v>
      </c>
      <c r="H328" s="263">
        <v>425702550</v>
      </c>
      <c r="I328" s="226"/>
      <c r="J328" s="226"/>
      <c r="L328" s="333"/>
    </row>
    <row r="329" spans="1:12">
      <c r="A329" s="382" t="s">
        <v>657</v>
      </c>
      <c r="B329" s="383" t="s">
        <v>656</v>
      </c>
      <c r="C329" s="256">
        <v>344240915</v>
      </c>
      <c r="D329" s="256">
        <v>81461635</v>
      </c>
      <c r="E329" s="256">
        <v>0</v>
      </c>
      <c r="F329" s="256">
        <v>425702550</v>
      </c>
      <c r="G329" s="240">
        <v>0</v>
      </c>
      <c r="H329" s="267">
        <v>425702550</v>
      </c>
      <c r="I329" s="226"/>
      <c r="J329" s="226"/>
      <c r="K329" s="133"/>
      <c r="L329" s="333"/>
    </row>
    <row r="330" spans="1:12">
      <c r="A330" s="378" t="s">
        <v>658</v>
      </c>
      <c r="B330" s="379" t="s">
        <v>539</v>
      </c>
      <c r="C330" s="257">
        <v>55807560</v>
      </c>
      <c r="D330" s="257">
        <v>31903318</v>
      </c>
      <c r="E330" s="257">
        <v>0</v>
      </c>
      <c r="F330" s="257">
        <v>87710878</v>
      </c>
      <c r="G330" s="242">
        <v>0</v>
      </c>
      <c r="H330" s="268">
        <v>87710878</v>
      </c>
      <c r="I330" s="226"/>
      <c r="J330" s="226"/>
      <c r="K330" s="133"/>
      <c r="L330" s="333"/>
    </row>
    <row r="331" spans="1:12">
      <c r="A331" s="382" t="s">
        <v>659</v>
      </c>
      <c r="B331" s="383" t="s">
        <v>660</v>
      </c>
      <c r="C331" s="256">
        <v>55807560</v>
      </c>
      <c r="D331" s="256">
        <v>31903318</v>
      </c>
      <c r="E331" s="256">
        <v>0</v>
      </c>
      <c r="F331" s="256">
        <v>87710878</v>
      </c>
      <c r="G331" s="240">
        <v>0</v>
      </c>
      <c r="H331" s="267">
        <v>87710878</v>
      </c>
      <c r="I331" s="226"/>
      <c r="J331" s="226"/>
      <c r="K331" s="133"/>
      <c r="L331" s="333"/>
    </row>
    <row r="332" spans="1:12">
      <c r="A332" s="378" t="s">
        <v>661</v>
      </c>
      <c r="B332" s="379" t="s">
        <v>662</v>
      </c>
      <c r="C332" s="257">
        <v>4190739</v>
      </c>
      <c r="D332" s="257">
        <v>1064540</v>
      </c>
      <c r="E332" s="257">
        <v>0</v>
      </c>
      <c r="F332" s="257">
        <v>5255279</v>
      </c>
      <c r="G332" s="242">
        <v>0</v>
      </c>
      <c r="H332" s="268">
        <v>5255279</v>
      </c>
      <c r="I332" s="226"/>
      <c r="J332" s="226"/>
      <c r="K332" s="133"/>
      <c r="L332" s="333"/>
    </row>
    <row r="333" spans="1:12">
      <c r="A333" s="382" t="s">
        <v>800</v>
      </c>
      <c r="B333" s="383" t="s">
        <v>801</v>
      </c>
      <c r="C333" s="256">
        <v>4190739</v>
      </c>
      <c r="D333" s="256">
        <v>1064540</v>
      </c>
      <c r="E333" s="256">
        <v>0</v>
      </c>
      <c r="F333" s="256">
        <v>5255279</v>
      </c>
      <c r="G333" s="240">
        <v>0</v>
      </c>
      <c r="H333" s="267">
        <v>5255279</v>
      </c>
      <c r="I333" s="226"/>
      <c r="J333" s="226"/>
      <c r="K333" s="133"/>
      <c r="L333" s="333"/>
    </row>
    <row r="334" spans="1:12">
      <c r="A334" s="378" t="s">
        <v>664</v>
      </c>
      <c r="B334" s="379" t="s">
        <v>665</v>
      </c>
      <c r="C334" s="257">
        <v>2602058</v>
      </c>
      <c r="D334" s="257">
        <v>660980</v>
      </c>
      <c r="E334" s="257">
        <v>0</v>
      </c>
      <c r="F334" s="257">
        <v>3263038</v>
      </c>
      <c r="G334" s="242">
        <v>0</v>
      </c>
      <c r="H334" s="268">
        <v>3263038</v>
      </c>
      <c r="I334" s="226"/>
      <c r="J334" s="226"/>
      <c r="K334" s="133"/>
      <c r="L334" s="333"/>
    </row>
    <row r="335" spans="1:12">
      <c r="A335" s="382" t="s">
        <v>666</v>
      </c>
      <c r="B335" s="383" t="s">
        <v>665</v>
      </c>
      <c r="C335" s="256">
        <v>2602058</v>
      </c>
      <c r="D335" s="256">
        <v>660980</v>
      </c>
      <c r="E335" s="256">
        <v>0</v>
      </c>
      <c r="F335" s="256">
        <v>3263038</v>
      </c>
      <c r="G335" s="240">
        <v>0</v>
      </c>
      <c r="H335" s="267">
        <v>3263038</v>
      </c>
      <c r="I335" s="226"/>
      <c r="J335" s="226"/>
      <c r="K335" s="133"/>
      <c r="L335" s="333"/>
    </row>
    <row r="336" spans="1:12">
      <c r="A336" s="219" t="s">
        <v>178</v>
      </c>
      <c r="B336" s="214" t="s">
        <v>179</v>
      </c>
      <c r="C336" s="258">
        <v>510922400</v>
      </c>
      <c r="D336" s="258">
        <v>130021500</v>
      </c>
      <c r="E336" s="258">
        <v>0</v>
      </c>
      <c r="F336" s="258">
        <v>640943900</v>
      </c>
      <c r="G336" s="255">
        <v>0</v>
      </c>
      <c r="H336" s="269">
        <v>640943900</v>
      </c>
      <c r="I336" s="226"/>
      <c r="J336" s="226"/>
      <c r="K336" s="133"/>
      <c r="L336" s="333"/>
    </row>
    <row r="337" spans="1:12">
      <c r="A337" s="378" t="s">
        <v>667</v>
      </c>
      <c r="B337" s="379" t="s">
        <v>559</v>
      </c>
      <c r="C337" s="257">
        <v>82286300</v>
      </c>
      <c r="D337" s="257">
        <v>23295100</v>
      </c>
      <c r="E337" s="257">
        <v>0</v>
      </c>
      <c r="F337" s="257">
        <v>105581400</v>
      </c>
      <c r="G337" s="242">
        <v>0</v>
      </c>
      <c r="H337" s="268">
        <v>105581400</v>
      </c>
      <c r="I337" s="226"/>
      <c r="J337" s="226"/>
      <c r="K337" s="133"/>
      <c r="L337" s="333"/>
    </row>
    <row r="338" spans="1:12">
      <c r="A338" s="382" t="s">
        <v>668</v>
      </c>
      <c r="B338" s="383" t="s">
        <v>559</v>
      </c>
      <c r="C338" s="256">
        <v>82286300</v>
      </c>
      <c r="D338" s="256">
        <v>23295100</v>
      </c>
      <c r="E338" s="256">
        <v>0</v>
      </c>
      <c r="F338" s="256">
        <v>105581400</v>
      </c>
      <c r="G338" s="240">
        <v>0</v>
      </c>
      <c r="H338" s="267">
        <v>105581400</v>
      </c>
      <c r="I338" s="226"/>
      <c r="J338" s="226"/>
      <c r="K338" s="133"/>
      <c r="L338" s="333"/>
    </row>
    <row r="339" spans="1:12">
      <c r="A339" s="378" t="s">
        <v>669</v>
      </c>
      <c r="B339" s="379" t="s">
        <v>670</v>
      </c>
      <c r="C339" s="257">
        <v>173593900</v>
      </c>
      <c r="D339" s="257">
        <v>43213600</v>
      </c>
      <c r="E339" s="257">
        <v>0</v>
      </c>
      <c r="F339" s="257">
        <v>216807500</v>
      </c>
      <c r="G339" s="242">
        <v>0</v>
      </c>
      <c r="H339" s="268">
        <v>216807500</v>
      </c>
      <c r="I339" s="226"/>
      <c r="J339" s="226"/>
      <c r="K339" s="133"/>
      <c r="L339" s="333"/>
    </row>
    <row r="340" spans="1:12">
      <c r="A340" s="382" t="s">
        <v>671</v>
      </c>
      <c r="B340" s="383" t="s">
        <v>670</v>
      </c>
      <c r="C340" s="256">
        <v>173593900</v>
      </c>
      <c r="D340" s="256">
        <v>43213600</v>
      </c>
      <c r="E340" s="256">
        <v>0</v>
      </c>
      <c r="F340" s="256">
        <v>216807500</v>
      </c>
      <c r="G340" s="240">
        <v>0</v>
      </c>
      <c r="H340" s="267">
        <v>216807500</v>
      </c>
      <c r="I340" s="226"/>
      <c r="J340" s="226"/>
      <c r="K340" s="133"/>
      <c r="L340" s="333"/>
    </row>
    <row r="341" spans="1:12">
      <c r="A341" s="378" t="s">
        <v>672</v>
      </c>
      <c r="B341" s="379" t="s">
        <v>673</v>
      </c>
      <c r="C341" s="257">
        <v>11231400</v>
      </c>
      <c r="D341" s="257">
        <v>2798800</v>
      </c>
      <c r="E341" s="257">
        <v>0</v>
      </c>
      <c r="F341" s="257">
        <v>14030200</v>
      </c>
      <c r="G341" s="242">
        <v>0</v>
      </c>
      <c r="H341" s="268">
        <v>14030200</v>
      </c>
      <c r="I341" s="226"/>
      <c r="J341" s="226"/>
      <c r="K341" s="133"/>
      <c r="L341" s="333"/>
    </row>
    <row r="342" spans="1:12">
      <c r="A342" s="382" t="s">
        <v>674</v>
      </c>
      <c r="B342" s="383" t="s">
        <v>673</v>
      </c>
      <c r="C342" s="256">
        <v>11231400</v>
      </c>
      <c r="D342" s="256">
        <v>2798800</v>
      </c>
      <c r="E342" s="256">
        <v>0</v>
      </c>
      <c r="F342" s="256">
        <v>14030200</v>
      </c>
      <c r="G342" s="240">
        <v>0</v>
      </c>
      <c r="H342" s="267">
        <v>14030200</v>
      </c>
      <c r="I342" s="226"/>
      <c r="J342" s="226"/>
      <c r="K342" s="133"/>
      <c r="L342" s="333"/>
    </row>
    <row r="343" spans="1:12" ht="25.5">
      <c r="A343" s="378" t="s">
        <v>675</v>
      </c>
      <c r="B343" s="379" t="s">
        <v>676</v>
      </c>
      <c r="C343" s="257">
        <v>243810800</v>
      </c>
      <c r="D343" s="257">
        <v>60714000</v>
      </c>
      <c r="E343" s="257">
        <v>0</v>
      </c>
      <c r="F343" s="257">
        <v>304524800</v>
      </c>
      <c r="G343" s="242">
        <v>0</v>
      </c>
      <c r="H343" s="268">
        <v>304524800</v>
      </c>
      <c r="I343" s="226"/>
      <c r="J343" s="226"/>
      <c r="K343" s="133"/>
      <c r="L343" s="333"/>
    </row>
    <row r="344" spans="1:12" ht="25.5">
      <c r="A344" s="382" t="s">
        <v>677</v>
      </c>
      <c r="B344" s="383" t="s">
        <v>676</v>
      </c>
      <c r="C344" s="256">
        <v>243810800</v>
      </c>
      <c r="D344" s="256">
        <v>60714000</v>
      </c>
      <c r="E344" s="256">
        <v>0</v>
      </c>
      <c r="F344" s="256">
        <v>304524800</v>
      </c>
      <c r="G344" s="240">
        <v>0</v>
      </c>
      <c r="H344" s="267">
        <v>304524800</v>
      </c>
      <c r="I344" s="226"/>
      <c r="J344" s="226"/>
      <c r="K344" s="133"/>
      <c r="L344" s="333"/>
    </row>
    <row r="345" spans="1:12">
      <c r="A345" s="219" t="s">
        <v>180</v>
      </c>
      <c r="B345" s="214" t="s">
        <v>181</v>
      </c>
      <c r="C345" s="258">
        <v>102905800</v>
      </c>
      <c r="D345" s="258">
        <v>29131000</v>
      </c>
      <c r="E345" s="258">
        <v>0</v>
      </c>
      <c r="F345" s="258">
        <v>132036800</v>
      </c>
      <c r="G345" s="255">
        <v>0</v>
      </c>
      <c r="H345" s="269">
        <v>132036800</v>
      </c>
      <c r="I345" s="226"/>
      <c r="J345" s="226"/>
      <c r="K345" s="133"/>
      <c r="L345" s="333"/>
    </row>
    <row r="346" spans="1:12">
      <c r="A346" s="378" t="s">
        <v>678</v>
      </c>
      <c r="B346" s="379" t="s">
        <v>496</v>
      </c>
      <c r="C346" s="257">
        <v>61718300</v>
      </c>
      <c r="D346" s="257">
        <v>17472300</v>
      </c>
      <c r="E346" s="257">
        <v>0</v>
      </c>
      <c r="F346" s="257">
        <v>79190600</v>
      </c>
      <c r="G346" s="242">
        <v>0</v>
      </c>
      <c r="H346" s="268">
        <v>79190600</v>
      </c>
      <c r="I346" s="226"/>
      <c r="J346" s="226"/>
      <c r="K346" s="133"/>
      <c r="L346" s="333"/>
    </row>
    <row r="347" spans="1:12">
      <c r="A347" s="382" t="s">
        <v>679</v>
      </c>
      <c r="B347" s="383" t="s">
        <v>496</v>
      </c>
      <c r="C347" s="256">
        <v>61718300</v>
      </c>
      <c r="D347" s="256">
        <v>17472300</v>
      </c>
      <c r="E347" s="256">
        <v>0</v>
      </c>
      <c r="F347" s="256">
        <v>79190600</v>
      </c>
      <c r="G347" s="240">
        <v>0</v>
      </c>
      <c r="H347" s="267">
        <v>79190600</v>
      </c>
      <c r="I347" s="226"/>
      <c r="J347" s="226"/>
      <c r="K347" s="133"/>
      <c r="L347" s="333"/>
    </row>
    <row r="348" spans="1:12">
      <c r="A348" s="378" t="s">
        <v>680</v>
      </c>
      <c r="B348" s="379" t="s">
        <v>498</v>
      </c>
      <c r="C348" s="257">
        <v>10302000</v>
      </c>
      <c r="D348" s="257">
        <v>2915900</v>
      </c>
      <c r="E348" s="257">
        <v>0</v>
      </c>
      <c r="F348" s="257">
        <v>13217900</v>
      </c>
      <c r="G348" s="242">
        <v>0</v>
      </c>
      <c r="H348" s="268">
        <v>13217900</v>
      </c>
      <c r="I348" s="226"/>
      <c r="J348" s="226"/>
      <c r="K348" s="133"/>
      <c r="L348" s="333"/>
    </row>
    <row r="349" spans="1:12">
      <c r="A349" s="382" t="s">
        <v>681</v>
      </c>
      <c r="B349" s="383" t="s">
        <v>498</v>
      </c>
      <c r="C349" s="256">
        <v>10302000</v>
      </c>
      <c r="D349" s="256">
        <v>2915900</v>
      </c>
      <c r="E349" s="256">
        <v>0</v>
      </c>
      <c r="F349" s="256">
        <v>13217900</v>
      </c>
      <c r="G349" s="240">
        <v>0</v>
      </c>
      <c r="H349" s="267">
        <v>13217900</v>
      </c>
      <c r="I349" s="226"/>
      <c r="J349" s="226"/>
      <c r="K349" s="133"/>
      <c r="L349" s="333"/>
    </row>
    <row r="350" spans="1:12">
      <c r="A350" s="378" t="s">
        <v>682</v>
      </c>
      <c r="B350" s="379" t="s">
        <v>486</v>
      </c>
      <c r="C350" s="257">
        <v>10302000</v>
      </c>
      <c r="D350" s="257">
        <v>2915900</v>
      </c>
      <c r="E350" s="257">
        <v>0</v>
      </c>
      <c r="F350" s="257">
        <v>13217900</v>
      </c>
      <c r="G350" s="242">
        <v>0</v>
      </c>
      <c r="H350" s="268">
        <v>13217900</v>
      </c>
      <c r="I350" s="226"/>
      <c r="J350" s="226"/>
      <c r="K350" s="133"/>
      <c r="L350" s="333"/>
    </row>
    <row r="351" spans="1:12">
      <c r="A351" s="382" t="s">
        <v>683</v>
      </c>
      <c r="B351" s="383" t="s">
        <v>486</v>
      </c>
      <c r="C351" s="256">
        <v>10302000</v>
      </c>
      <c r="D351" s="256">
        <v>2915900</v>
      </c>
      <c r="E351" s="256">
        <v>0</v>
      </c>
      <c r="F351" s="256">
        <v>13217900</v>
      </c>
      <c r="G351" s="240">
        <v>0</v>
      </c>
      <c r="H351" s="267">
        <v>13217900</v>
      </c>
      <c r="I351" s="226"/>
      <c r="J351" s="226"/>
      <c r="K351" s="133"/>
      <c r="L351" s="333"/>
    </row>
    <row r="352" spans="1:12">
      <c r="A352" s="378" t="s">
        <v>684</v>
      </c>
      <c r="B352" s="379" t="s">
        <v>484</v>
      </c>
      <c r="C352" s="257">
        <v>20583500</v>
      </c>
      <c r="D352" s="257">
        <v>5826900</v>
      </c>
      <c r="E352" s="257">
        <v>0</v>
      </c>
      <c r="F352" s="257">
        <v>26410400</v>
      </c>
      <c r="G352" s="242">
        <v>0</v>
      </c>
      <c r="H352" s="268">
        <v>26410400</v>
      </c>
      <c r="I352" s="226"/>
      <c r="J352" s="226"/>
      <c r="K352" s="133"/>
      <c r="L352" s="333"/>
    </row>
    <row r="353" spans="1:12" ht="25.5">
      <c r="A353" s="382" t="s">
        <v>685</v>
      </c>
      <c r="B353" s="383" t="s">
        <v>484</v>
      </c>
      <c r="C353" s="256">
        <v>20583500</v>
      </c>
      <c r="D353" s="256">
        <v>5826900</v>
      </c>
      <c r="E353" s="256">
        <v>0</v>
      </c>
      <c r="F353" s="256">
        <v>26410400</v>
      </c>
      <c r="G353" s="240">
        <v>0</v>
      </c>
      <c r="H353" s="267">
        <v>26410400</v>
      </c>
      <c r="I353" s="226"/>
      <c r="J353" s="226"/>
      <c r="K353" s="133"/>
      <c r="L353" s="333"/>
    </row>
    <row r="354" spans="1:12">
      <c r="A354" s="219" t="s">
        <v>182</v>
      </c>
      <c r="B354" s="214" t="s">
        <v>183</v>
      </c>
      <c r="C354" s="258">
        <v>640028056</v>
      </c>
      <c r="D354" s="258">
        <v>258663269</v>
      </c>
      <c r="E354" s="258">
        <v>0</v>
      </c>
      <c r="F354" s="258">
        <v>898691325</v>
      </c>
      <c r="G354" s="255">
        <v>0</v>
      </c>
      <c r="H354" s="269">
        <v>898691325</v>
      </c>
      <c r="I354" s="226"/>
      <c r="J354" s="226"/>
      <c r="K354" s="133"/>
      <c r="L354" s="333"/>
    </row>
    <row r="355" spans="1:12">
      <c r="A355" s="378" t="s">
        <v>686</v>
      </c>
      <c r="B355" s="379" t="s">
        <v>525</v>
      </c>
      <c r="C355" s="257">
        <v>91717010</v>
      </c>
      <c r="D355" s="257">
        <v>72685555</v>
      </c>
      <c r="E355" s="257">
        <v>0</v>
      </c>
      <c r="F355" s="257">
        <v>164402565</v>
      </c>
      <c r="G355" s="242">
        <v>0</v>
      </c>
      <c r="H355" s="268">
        <v>164402565</v>
      </c>
      <c r="I355" s="226"/>
      <c r="J355" s="226"/>
      <c r="K355" s="133"/>
      <c r="L355" s="333"/>
    </row>
    <row r="356" spans="1:12">
      <c r="A356" s="382" t="s">
        <v>687</v>
      </c>
      <c r="B356" s="383" t="s">
        <v>525</v>
      </c>
      <c r="C356" s="256">
        <v>91717010</v>
      </c>
      <c r="D356" s="256">
        <v>72685555</v>
      </c>
      <c r="E356" s="256">
        <v>0</v>
      </c>
      <c r="F356" s="256">
        <v>164402565</v>
      </c>
      <c r="G356" s="240">
        <v>0</v>
      </c>
      <c r="H356" s="267">
        <v>164402565</v>
      </c>
      <c r="I356" s="226"/>
      <c r="J356" s="226"/>
      <c r="K356" s="133"/>
      <c r="L356" s="333"/>
    </row>
    <row r="357" spans="1:12">
      <c r="A357" s="378" t="s">
        <v>688</v>
      </c>
      <c r="B357" s="379" t="s">
        <v>522</v>
      </c>
      <c r="C357" s="257">
        <v>198486821</v>
      </c>
      <c r="D357" s="257">
        <v>57798480</v>
      </c>
      <c r="E357" s="257">
        <v>0</v>
      </c>
      <c r="F357" s="257">
        <v>256285301</v>
      </c>
      <c r="G357" s="242">
        <v>0</v>
      </c>
      <c r="H357" s="268">
        <v>256285301</v>
      </c>
      <c r="I357" s="226"/>
      <c r="J357" s="226"/>
      <c r="K357" s="133"/>
      <c r="L357" s="333"/>
    </row>
    <row r="358" spans="1:12">
      <c r="A358" s="382" t="s">
        <v>689</v>
      </c>
      <c r="B358" s="383" t="s">
        <v>522</v>
      </c>
      <c r="C358" s="256">
        <v>198486821</v>
      </c>
      <c r="D358" s="256">
        <v>57798480</v>
      </c>
      <c r="E358" s="256">
        <v>0</v>
      </c>
      <c r="F358" s="256">
        <v>256285301</v>
      </c>
      <c r="G358" s="240">
        <v>0</v>
      </c>
      <c r="H358" s="267">
        <v>256285301</v>
      </c>
      <c r="I358" s="226"/>
      <c r="J358" s="226"/>
      <c r="K358" s="133"/>
      <c r="L358" s="333"/>
    </row>
    <row r="359" spans="1:12">
      <c r="A359" s="378" t="s">
        <v>690</v>
      </c>
      <c r="B359" s="379" t="s">
        <v>528</v>
      </c>
      <c r="C359" s="257">
        <v>71319968</v>
      </c>
      <c r="D359" s="257">
        <v>51477096</v>
      </c>
      <c r="E359" s="257">
        <v>0</v>
      </c>
      <c r="F359" s="257">
        <v>122797064</v>
      </c>
      <c r="G359" s="242">
        <v>0</v>
      </c>
      <c r="H359" s="268">
        <v>122797064</v>
      </c>
      <c r="I359" s="226"/>
      <c r="J359" s="226"/>
      <c r="K359" s="133"/>
      <c r="L359" s="333"/>
    </row>
    <row r="360" spans="1:12">
      <c r="A360" s="382" t="s">
        <v>691</v>
      </c>
      <c r="B360" s="383" t="s">
        <v>528</v>
      </c>
      <c r="C360" s="256">
        <v>71319968</v>
      </c>
      <c r="D360" s="256">
        <v>51477096</v>
      </c>
      <c r="E360" s="256">
        <v>0</v>
      </c>
      <c r="F360" s="256">
        <v>122797064</v>
      </c>
      <c r="G360" s="240">
        <v>0</v>
      </c>
      <c r="H360" s="267">
        <v>122797064</v>
      </c>
      <c r="I360" s="226"/>
      <c r="J360" s="226"/>
      <c r="K360" s="133"/>
      <c r="L360" s="333"/>
    </row>
    <row r="361" spans="1:12">
      <c r="A361" s="378" t="s">
        <v>692</v>
      </c>
      <c r="B361" s="379" t="s">
        <v>534</v>
      </c>
      <c r="C361" s="257">
        <v>186297720</v>
      </c>
      <c r="D361" s="257">
        <v>48648221</v>
      </c>
      <c r="E361" s="257">
        <v>0</v>
      </c>
      <c r="F361" s="257">
        <v>234945941</v>
      </c>
      <c r="G361" s="242">
        <v>0</v>
      </c>
      <c r="H361" s="268">
        <v>234945941</v>
      </c>
      <c r="I361" s="226"/>
      <c r="J361" s="226"/>
      <c r="K361" s="133"/>
      <c r="L361" s="333"/>
    </row>
    <row r="362" spans="1:12">
      <c r="A362" s="382" t="s">
        <v>693</v>
      </c>
      <c r="B362" s="383" t="s">
        <v>534</v>
      </c>
      <c r="C362" s="256">
        <v>186297720</v>
      </c>
      <c r="D362" s="256">
        <v>48648221</v>
      </c>
      <c r="E362" s="256">
        <v>0</v>
      </c>
      <c r="F362" s="256">
        <v>234945941</v>
      </c>
      <c r="G362" s="240">
        <v>0</v>
      </c>
      <c r="H362" s="267">
        <v>234945941</v>
      </c>
      <c r="I362" s="226"/>
      <c r="J362" s="226"/>
      <c r="K362" s="133"/>
      <c r="L362" s="333"/>
    </row>
    <row r="363" spans="1:12">
      <c r="A363" s="378" t="s">
        <v>694</v>
      </c>
      <c r="B363" s="379" t="s">
        <v>531</v>
      </c>
      <c r="C363" s="257">
        <v>83816944</v>
      </c>
      <c r="D363" s="257">
        <v>22487053</v>
      </c>
      <c r="E363" s="257">
        <v>0</v>
      </c>
      <c r="F363" s="257">
        <v>106303997</v>
      </c>
      <c r="G363" s="242">
        <v>0</v>
      </c>
      <c r="H363" s="268">
        <v>106303997</v>
      </c>
      <c r="I363" s="226"/>
      <c r="J363" s="226"/>
      <c r="K363" s="133"/>
      <c r="L363" s="333"/>
    </row>
    <row r="364" spans="1:12">
      <c r="A364" s="382" t="s">
        <v>695</v>
      </c>
      <c r="B364" s="383" t="s">
        <v>531</v>
      </c>
      <c r="C364" s="256">
        <v>83816944</v>
      </c>
      <c r="D364" s="256">
        <v>22487053</v>
      </c>
      <c r="E364" s="256">
        <v>0</v>
      </c>
      <c r="F364" s="256">
        <v>106303997</v>
      </c>
      <c r="G364" s="240">
        <v>0</v>
      </c>
      <c r="H364" s="267">
        <v>106303997</v>
      </c>
      <c r="I364" s="226"/>
      <c r="J364" s="226"/>
      <c r="K364" s="133"/>
      <c r="L364" s="333"/>
    </row>
    <row r="365" spans="1:12">
      <c r="A365" s="378" t="s">
        <v>696</v>
      </c>
      <c r="B365" s="379" t="s">
        <v>542</v>
      </c>
      <c r="C365" s="257">
        <v>8389593</v>
      </c>
      <c r="D365" s="257">
        <v>5566864</v>
      </c>
      <c r="E365" s="257">
        <v>0</v>
      </c>
      <c r="F365" s="257">
        <v>13956457</v>
      </c>
      <c r="G365" s="242">
        <v>0</v>
      </c>
      <c r="H365" s="268">
        <v>13956457</v>
      </c>
      <c r="I365" s="226"/>
      <c r="J365" s="226"/>
      <c r="K365" s="133"/>
      <c r="L365" s="333"/>
    </row>
    <row r="366" spans="1:12">
      <c r="A366" s="382" t="s">
        <v>697</v>
      </c>
      <c r="B366" s="383" t="s">
        <v>542</v>
      </c>
      <c r="C366" s="256">
        <v>8389593</v>
      </c>
      <c r="D366" s="256">
        <v>5566864</v>
      </c>
      <c r="E366" s="256">
        <v>0</v>
      </c>
      <c r="F366" s="256">
        <v>13956457</v>
      </c>
      <c r="G366" s="240">
        <v>0</v>
      </c>
      <c r="H366" s="267">
        <v>13956457</v>
      </c>
      <c r="I366" s="226"/>
      <c r="J366" s="226"/>
      <c r="K366" s="133"/>
      <c r="L366" s="333"/>
    </row>
    <row r="367" spans="1:12">
      <c r="A367" s="219" t="s">
        <v>184</v>
      </c>
      <c r="B367" s="214" t="s">
        <v>185</v>
      </c>
      <c r="C367" s="258">
        <v>1677364</v>
      </c>
      <c r="D367" s="258">
        <v>0</v>
      </c>
      <c r="E367" s="258">
        <v>0</v>
      </c>
      <c r="F367" s="258">
        <v>1677364</v>
      </c>
      <c r="G367" s="255">
        <v>0</v>
      </c>
      <c r="H367" s="269">
        <v>1677364</v>
      </c>
      <c r="I367" s="226"/>
      <c r="J367" s="226"/>
      <c r="K367" s="133"/>
      <c r="L367" s="333"/>
    </row>
    <row r="368" spans="1:12">
      <c r="A368" s="378" t="s">
        <v>802</v>
      </c>
      <c r="B368" s="379" t="s">
        <v>550</v>
      </c>
      <c r="C368" s="257">
        <v>1677364</v>
      </c>
      <c r="D368" s="257">
        <v>0</v>
      </c>
      <c r="E368" s="257">
        <v>0</v>
      </c>
      <c r="F368" s="257">
        <v>1677364</v>
      </c>
      <c r="G368" s="242">
        <v>0</v>
      </c>
      <c r="H368" s="268">
        <v>1677364</v>
      </c>
      <c r="I368" s="226"/>
      <c r="J368" s="226"/>
      <c r="K368" s="133"/>
      <c r="L368" s="333"/>
    </row>
    <row r="369" spans="1:12" ht="25.5">
      <c r="A369" s="382" t="s">
        <v>803</v>
      </c>
      <c r="B369" s="383" t="s">
        <v>804</v>
      </c>
      <c r="C369" s="256">
        <v>1677364</v>
      </c>
      <c r="D369" s="256">
        <v>0</v>
      </c>
      <c r="E369" s="256">
        <v>0</v>
      </c>
      <c r="F369" s="256">
        <v>1677364</v>
      </c>
      <c r="G369" s="240">
        <v>0</v>
      </c>
      <c r="H369" s="267">
        <v>1677364</v>
      </c>
      <c r="I369" s="226"/>
      <c r="J369" s="226"/>
      <c r="K369" s="133"/>
      <c r="L369" s="333"/>
    </row>
    <row r="370" spans="1:12">
      <c r="A370" s="219" t="s">
        <v>186</v>
      </c>
      <c r="B370" s="214" t="s">
        <v>187</v>
      </c>
      <c r="C370" s="258">
        <v>2396816140.1599998</v>
      </c>
      <c r="D370" s="258">
        <v>786547110.88999999</v>
      </c>
      <c r="E370" s="258">
        <v>13240452</v>
      </c>
      <c r="F370" s="258">
        <v>3170122799.0500002</v>
      </c>
      <c r="G370" s="255">
        <v>0</v>
      </c>
      <c r="H370" s="269">
        <v>3170122799.0500002</v>
      </c>
      <c r="I370" s="226"/>
      <c r="J370" s="226"/>
      <c r="K370" s="133"/>
      <c r="L370" s="333"/>
    </row>
    <row r="371" spans="1:12">
      <c r="A371" s="378" t="s">
        <v>698</v>
      </c>
      <c r="B371" s="379" t="s">
        <v>699</v>
      </c>
      <c r="C371" s="257">
        <v>431179</v>
      </c>
      <c r="D371" s="257">
        <v>0</v>
      </c>
      <c r="E371" s="257">
        <v>0</v>
      </c>
      <c r="F371" s="257">
        <v>431179</v>
      </c>
      <c r="G371" s="242">
        <v>0</v>
      </c>
      <c r="H371" s="268">
        <v>431179</v>
      </c>
      <c r="I371" s="226"/>
      <c r="J371" s="226"/>
      <c r="K371" s="133"/>
      <c r="L371" s="333"/>
    </row>
    <row r="372" spans="1:12">
      <c r="A372" s="382" t="s">
        <v>700</v>
      </c>
      <c r="B372" s="383" t="s">
        <v>699</v>
      </c>
      <c r="C372" s="256">
        <v>431179</v>
      </c>
      <c r="D372" s="256">
        <v>0</v>
      </c>
      <c r="E372" s="256">
        <v>0</v>
      </c>
      <c r="F372" s="256">
        <v>431179</v>
      </c>
      <c r="G372" s="240">
        <v>0</v>
      </c>
      <c r="H372" s="267">
        <v>431179</v>
      </c>
      <c r="I372" s="226"/>
      <c r="J372" s="226"/>
      <c r="K372" s="133"/>
      <c r="L372" s="333"/>
    </row>
    <row r="373" spans="1:12">
      <c r="A373" s="378" t="s">
        <v>701</v>
      </c>
      <c r="B373" s="379" t="s">
        <v>500</v>
      </c>
      <c r="C373" s="257">
        <v>16540514</v>
      </c>
      <c r="D373" s="257">
        <v>6805899.6200000001</v>
      </c>
      <c r="E373" s="257">
        <v>1682660</v>
      </c>
      <c r="F373" s="257">
        <v>21663753.620000001</v>
      </c>
      <c r="G373" s="242">
        <v>0</v>
      </c>
      <c r="H373" s="268">
        <v>21663753.620000001</v>
      </c>
      <c r="I373" s="226"/>
      <c r="J373" s="226"/>
      <c r="K373" s="133"/>
      <c r="L373" s="333"/>
    </row>
    <row r="374" spans="1:12">
      <c r="A374" s="382" t="s">
        <v>702</v>
      </c>
      <c r="B374" s="383" t="s">
        <v>500</v>
      </c>
      <c r="C374" s="256">
        <v>16540514</v>
      </c>
      <c r="D374" s="256">
        <v>6805899.6200000001</v>
      </c>
      <c r="E374" s="256">
        <v>1682660</v>
      </c>
      <c r="F374" s="256">
        <v>21663753.620000001</v>
      </c>
      <c r="G374" s="240">
        <v>0</v>
      </c>
      <c r="H374" s="267">
        <v>21663753.620000001</v>
      </c>
      <c r="I374" s="226"/>
      <c r="J374" s="226"/>
      <c r="K374" s="133"/>
      <c r="L374" s="333"/>
    </row>
    <row r="375" spans="1:12">
      <c r="A375" s="378" t="s">
        <v>703</v>
      </c>
      <c r="B375" s="379" t="s">
        <v>513</v>
      </c>
      <c r="C375" s="257">
        <v>0</v>
      </c>
      <c r="D375" s="257">
        <v>8390050</v>
      </c>
      <c r="E375" s="257">
        <v>8390050</v>
      </c>
      <c r="F375" s="257">
        <v>0</v>
      </c>
      <c r="G375" s="242">
        <v>0</v>
      </c>
      <c r="H375" s="268">
        <v>0</v>
      </c>
      <c r="I375" s="226"/>
      <c r="J375" s="226"/>
      <c r="K375" s="133"/>
      <c r="L375" s="333"/>
    </row>
    <row r="376" spans="1:12">
      <c r="A376" s="382" t="s">
        <v>704</v>
      </c>
      <c r="B376" s="383" t="s">
        <v>513</v>
      </c>
      <c r="C376" s="256">
        <v>0</v>
      </c>
      <c r="D376" s="256">
        <v>8390050</v>
      </c>
      <c r="E376" s="256">
        <v>8390050</v>
      </c>
      <c r="F376" s="256">
        <v>0</v>
      </c>
      <c r="G376" s="240">
        <v>0</v>
      </c>
      <c r="H376" s="267">
        <v>0</v>
      </c>
      <c r="I376" s="226"/>
      <c r="J376" s="226"/>
      <c r="K376" s="133"/>
      <c r="L376" s="333"/>
    </row>
    <row r="377" spans="1:12">
      <c r="A377" s="378" t="s">
        <v>707</v>
      </c>
      <c r="B377" s="379" t="s">
        <v>330</v>
      </c>
      <c r="C377" s="257">
        <v>82840252</v>
      </c>
      <c r="D377" s="257">
        <v>20568263</v>
      </c>
      <c r="E377" s="257">
        <v>0</v>
      </c>
      <c r="F377" s="257">
        <v>103408515</v>
      </c>
      <c r="G377" s="242">
        <v>0</v>
      </c>
      <c r="H377" s="268">
        <v>103408515</v>
      </c>
      <c r="I377" s="226"/>
      <c r="J377" s="226"/>
      <c r="K377" s="133"/>
      <c r="L377" s="333"/>
    </row>
    <row r="378" spans="1:12" ht="25.5">
      <c r="A378" s="382" t="s">
        <v>708</v>
      </c>
      <c r="B378" s="383" t="s">
        <v>330</v>
      </c>
      <c r="C378" s="256">
        <v>82840252</v>
      </c>
      <c r="D378" s="256">
        <v>20568263</v>
      </c>
      <c r="E378" s="256">
        <v>0</v>
      </c>
      <c r="F378" s="256">
        <v>103408515</v>
      </c>
      <c r="G378" s="240">
        <v>0</v>
      </c>
      <c r="H378" s="267">
        <v>103408515</v>
      </c>
      <c r="I378" s="226"/>
      <c r="J378" s="226"/>
      <c r="K378" s="133"/>
      <c r="L378" s="333"/>
    </row>
    <row r="379" spans="1:12">
      <c r="A379" s="378" t="s">
        <v>709</v>
      </c>
      <c r="B379" s="379" t="s">
        <v>710</v>
      </c>
      <c r="C379" s="257">
        <v>5895726</v>
      </c>
      <c r="D379" s="257">
        <v>1285200</v>
      </c>
      <c r="E379" s="257">
        <v>0</v>
      </c>
      <c r="F379" s="257">
        <v>7180926</v>
      </c>
      <c r="G379" s="242">
        <v>0</v>
      </c>
      <c r="H379" s="268">
        <v>7180926</v>
      </c>
      <c r="I379" s="226"/>
      <c r="J379" s="226"/>
      <c r="K379" s="133"/>
      <c r="L379" s="333"/>
    </row>
    <row r="380" spans="1:12">
      <c r="A380" s="382" t="s">
        <v>711</v>
      </c>
      <c r="B380" s="383" t="s">
        <v>710</v>
      </c>
      <c r="C380" s="256">
        <v>5895726</v>
      </c>
      <c r="D380" s="256">
        <v>1285200</v>
      </c>
      <c r="E380" s="256">
        <v>0</v>
      </c>
      <c r="F380" s="256">
        <v>7180926</v>
      </c>
      <c r="G380" s="240">
        <v>0</v>
      </c>
      <c r="H380" s="267">
        <v>7180926</v>
      </c>
      <c r="I380" s="226"/>
      <c r="J380" s="226"/>
      <c r="K380" s="133"/>
      <c r="L380" s="333"/>
    </row>
    <row r="381" spans="1:12">
      <c r="A381" s="378" t="s">
        <v>712</v>
      </c>
      <c r="B381" s="379" t="s">
        <v>713</v>
      </c>
      <c r="C381" s="257">
        <v>70216348</v>
      </c>
      <c r="D381" s="257">
        <v>18788419</v>
      </c>
      <c r="E381" s="257">
        <v>0</v>
      </c>
      <c r="F381" s="257">
        <v>89004767</v>
      </c>
      <c r="G381" s="242">
        <v>0</v>
      </c>
      <c r="H381" s="268">
        <v>89004767</v>
      </c>
      <c r="I381" s="226"/>
      <c r="J381" s="226"/>
      <c r="K381" s="133"/>
      <c r="L381" s="333"/>
    </row>
    <row r="382" spans="1:12">
      <c r="A382" s="382" t="s">
        <v>714</v>
      </c>
      <c r="B382" s="383" t="s">
        <v>713</v>
      </c>
      <c r="C382" s="256">
        <v>70216348</v>
      </c>
      <c r="D382" s="256">
        <v>18788419</v>
      </c>
      <c r="E382" s="256">
        <v>0</v>
      </c>
      <c r="F382" s="256">
        <v>89004767</v>
      </c>
      <c r="G382" s="240">
        <v>0</v>
      </c>
      <c r="H382" s="267">
        <v>89004767</v>
      </c>
      <c r="I382" s="226"/>
      <c r="J382" s="226"/>
      <c r="K382" s="133"/>
      <c r="L382" s="333"/>
    </row>
    <row r="383" spans="1:12">
      <c r="A383" s="378" t="s">
        <v>715</v>
      </c>
      <c r="B383" s="379" t="s">
        <v>251</v>
      </c>
      <c r="C383" s="257">
        <v>298025</v>
      </c>
      <c r="D383" s="257">
        <v>218450.8</v>
      </c>
      <c r="E383" s="257">
        <v>0</v>
      </c>
      <c r="F383" s="257">
        <v>516475.8</v>
      </c>
      <c r="G383" s="242">
        <v>0</v>
      </c>
      <c r="H383" s="268">
        <v>516475.8</v>
      </c>
      <c r="I383" s="226"/>
      <c r="J383" s="226"/>
      <c r="K383" s="133"/>
      <c r="L383" s="333"/>
    </row>
    <row r="384" spans="1:12">
      <c r="A384" s="382" t="s">
        <v>716</v>
      </c>
      <c r="B384" s="383" t="s">
        <v>251</v>
      </c>
      <c r="C384" s="256">
        <v>298025</v>
      </c>
      <c r="D384" s="256">
        <v>218450.8</v>
      </c>
      <c r="E384" s="256">
        <v>0</v>
      </c>
      <c r="F384" s="256">
        <v>516475.8</v>
      </c>
      <c r="G384" s="240">
        <v>0</v>
      </c>
      <c r="H384" s="267">
        <v>516475.8</v>
      </c>
      <c r="I384" s="226"/>
      <c r="J384" s="226"/>
      <c r="K384" s="133"/>
      <c r="L384" s="333"/>
    </row>
    <row r="385" spans="1:12" ht="25.5">
      <c r="A385" s="378" t="s">
        <v>717</v>
      </c>
      <c r="B385" s="379" t="s">
        <v>718</v>
      </c>
      <c r="C385" s="257">
        <v>425400</v>
      </c>
      <c r="D385" s="257">
        <v>2208570</v>
      </c>
      <c r="E385" s="257">
        <v>0</v>
      </c>
      <c r="F385" s="257">
        <v>2633970</v>
      </c>
      <c r="G385" s="242">
        <v>0</v>
      </c>
      <c r="H385" s="268">
        <v>2633970</v>
      </c>
      <c r="I385" s="226"/>
      <c r="J385" s="226"/>
      <c r="K385" s="133"/>
      <c r="L385" s="333"/>
    </row>
    <row r="386" spans="1:12" ht="25.5">
      <c r="A386" s="382" t="s">
        <v>719</v>
      </c>
      <c r="B386" s="383" t="s">
        <v>718</v>
      </c>
      <c r="C386" s="256">
        <v>425400</v>
      </c>
      <c r="D386" s="256">
        <v>2208570</v>
      </c>
      <c r="E386" s="256">
        <v>0</v>
      </c>
      <c r="F386" s="256">
        <v>2633970</v>
      </c>
      <c r="G386" s="240">
        <v>0</v>
      </c>
      <c r="H386" s="267">
        <v>2633970</v>
      </c>
      <c r="I386" s="226"/>
      <c r="J386" s="226"/>
      <c r="K386" s="133"/>
      <c r="L386" s="333"/>
    </row>
    <row r="387" spans="1:12">
      <c r="A387" s="378" t="s">
        <v>805</v>
      </c>
      <c r="B387" s="379" t="s">
        <v>806</v>
      </c>
      <c r="C387" s="257">
        <v>4130544.22</v>
      </c>
      <c r="D387" s="257">
        <v>0</v>
      </c>
      <c r="E387" s="257">
        <v>0</v>
      </c>
      <c r="F387" s="257">
        <v>4130544.22</v>
      </c>
      <c r="G387" s="242">
        <v>0</v>
      </c>
      <c r="H387" s="268">
        <v>4130544.22</v>
      </c>
      <c r="I387" s="226"/>
      <c r="J387" s="226"/>
      <c r="K387" s="133"/>
      <c r="L387" s="333"/>
    </row>
    <row r="388" spans="1:12">
      <c r="A388" s="382" t="s">
        <v>807</v>
      </c>
      <c r="B388" s="383" t="s">
        <v>806</v>
      </c>
      <c r="C388" s="256">
        <v>4130544.22</v>
      </c>
      <c r="D388" s="256">
        <v>0</v>
      </c>
      <c r="E388" s="256">
        <v>0</v>
      </c>
      <c r="F388" s="256">
        <v>4130544.22</v>
      </c>
      <c r="G388" s="240">
        <v>0</v>
      </c>
      <c r="H388" s="267">
        <v>4130544.22</v>
      </c>
      <c r="I388" s="226"/>
      <c r="J388" s="226"/>
      <c r="K388" s="133"/>
      <c r="L388" s="333"/>
    </row>
    <row r="389" spans="1:12">
      <c r="A389" s="378" t="s">
        <v>808</v>
      </c>
      <c r="B389" s="379" t="s">
        <v>809</v>
      </c>
      <c r="C389" s="257">
        <v>85000000</v>
      </c>
      <c r="D389" s="257">
        <v>0</v>
      </c>
      <c r="E389" s="257">
        <v>0</v>
      </c>
      <c r="F389" s="257">
        <v>85000000</v>
      </c>
      <c r="G389" s="242">
        <v>0</v>
      </c>
      <c r="H389" s="268">
        <v>85000000</v>
      </c>
      <c r="I389" s="226"/>
      <c r="J389" s="226"/>
      <c r="K389" s="133"/>
      <c r="L389" s="333"/>
    </row>
    <row r="390" spans="1:12">
      <c r="A390" s="382" t="s">
        <v>810</v>
      </c>
      <c r="B390" s="383" t="s">
        <v>809</v>
      </c>
      <c r="C390" s="256">
        <v>85000000</v>
      </c>
      <c r="D390" s="256">
        <v>0</v>
      </c>
      <c r="E390" s="256">
        <v>0</v>
      </c>
      <c r="F390" s="256">
        <v>85000000</v>
      </c>
      <c r="G390" s="240">
        <v>0</v>
      </c>
      <c r="H390" s="267">
        <v>85000000</v>
      </c>
      <c r="I390" s="226"/>
      <c r="J390" s="226"/>
      <c r="K390" s="133"/>
      <c r="L390" s="333"/>
    </row>
    <row r="391" spans="1:12">
      <c r="A391" s="378" t="s">
        <v>723</v>
      </c>
      <c r="B391" s="379" t="s">
        <v>724</v>
      </c>
      <c r="C391" s="257">
        <v>0</v>
      </c>
      <c r="D391" s="257">
        <v>630742</v>
      </c>
      <c r="E391" s="257">
        <v>630742</v>
      </c>
      <c r="F391" s="257">
        <v>0</v>
      </c>
      <c r="G391" s="242">
        <v>0</v>
      </c>
      <c r="H391" s="268">
        <v>0</v>
      </c>
      <c r="I391" s="226"/>
      <c r="J391" s="226"/>
      <c r="K391" s="133"/>
      <c r="L391" s="333"/>
    </row>
    <row r="392" spans="1:12">
      <c r="A392" s="382" t="s">
        <v>725</v>
      </c>
      <c r="B392" s="383" t="s">
        <v>724</v>
      </c>
      <c r="C392" s="256">
        <v>0</v>
      </c>
      <c r="D392" s="256">
        <v>630742</v>
      </c>
      <c r="E392" s="256">
        <v>630742</v>
      </c>
      <c r="F392" s="256">
        <v>0</v>
      </c>
      <c r="G392" s="240">
        <v>0</v>
      </c>
      <c r="H392" s="267">
        <v>0</v>
      </c>
      <c r="I392" s="226"/>
      <c r="J392" s="226"/>
      <c r="K392" s="133"/>
      <c r="L392" s="333"/>
    </row>
    <row r="393" spans="1:12">
      <c r="A393" s="378" t="s">
        <v>728</v>
      </c>
      <c r="B393" s="379" t="s">
        <v>408</v>
      </c>
      <c r="C393" s="257">
        <v>1880433693.47</v>
      </c>
      <c r="D393" s="257">
        <v>667507305.47000003</v>
      </c>
      <c r="E393" s="257">
        <v>2537000</v>
      </c>
      <c r="F393" s="257">
        <v>2545403998.9400001</v>
      </c>
      <c r="G393" s="242">
        <v>0</v>
      </c>
      <c r="H393" s="268">
        <v>2545403998.9400001</v>
      </c>
      <c r="I393" s="226"/>
      <c r="J393" s="226"/>
      <c r="K393" s="133"/>
      <c r="L393" s="333"/>
    </row>
    <row r="394" spans="1:12">
      <c r="A394" s="382" t="s">
        <v>729</v>
      </c>
      <c r="B394" s="383" t="s">
        <v>408</v>
      </c>
      <c r="C394" s="256">
        <v>1880433693.47</v>
      </c>
      <c r="D394" s="256">
        <v>667507305.47000003</v>
      </c>
      <c r="E394" s="256">
        <v>2537000</v>
      </c>
      <c r="F394" s="256">
        <v>2545403998.9400001</v>
      </c>
      <c r="G394" s="240">
        <v>0</v>
      </c>
      <c r="H394" s="267">
        <v>2545403998.9400001</v>
      </c>
      <c r="I394" s="226"/>
      <c r="J394" s="226"/>
      <c r="K394" s="133"/>
      <c r="L394" s="333"/>
    </row>
    <row r="395" spans="1:12">
      <c r="A395" s="378" t="s">
        <v>730</v>
      </c>
      <c r="B395" s="379" t="s">
        <v>414</v>
      </c>
      <c r="C395" s="257">
        <v>250604458.47</v>
      </c>
      <c r="D395" s="257">
        <v>60144211</v>
      </c>
      <c r="E395" s="257">
        <v>0</v>
      </c>
      <c r="F395" s="257">
        <v>310748669.47000003</v>
      </c>
      <c r="G395" s="242">
        <v>0</v>
      </c>
      <c r="H395" s="268">
        <v>310748669.47000003</v>
      </c>
      <c r="I395" s="226"/>
      <c r="J395" s="226"/>
      <c r="K395" s="133"/>
      <c r="L395" s="333"/>
    </row>
    <row r="396" spans="1:12">
      <c r="A396" s="382" t="s">
        <v>731</v>
      </c>
      <c r="B396" s="383" t="s">
        <v>414</v>
      </c>
      <c r="C396" s="256">
        <v>250604458.47</v>
      </c>
      <c r="D396" s="256">
        <v>60144211</v>
      </c>
      <c r="E396" s="256">
        <v>0</v>
      </c>
      <c r="F396" s="256">
        <v>310748669.47000003</v>
      </c>
      <c r="G396" s="240">
        <v>0</v>
      </c>
      <c r="H396" s="267">
        <v>310748669.47000003</v>
      </c>
      <c r="I396" s="226"/>
      <c r="J396" s="226"/>
      <c r="K396" s="133"/>
      <c r="L396" s="333"/>
    </row>
    <row r="397" spans="1:12">
      <c r="A397" s="219" t="s">
        <v>188</v>
      </c>
      <c r="B397" s="214" t="s">
        <v>189</v>
      </c>
      <c r="C397" s="258">
        <v>0</v>
      </c>
      <c r="D397" s="258">
        <v>48491000</v>
      </c>
      <c r="E397" s="258">
        <v>0</v>
      </c>
      <c r="F397" s="258">
        <v>48491000</v>
      </c>
      <c r="G397" s="255">
        <v>0</v>
      </c>
      <c r="H397" s="269">
        <v>48491000</v>
      </c>
      <c r="I397" s="226"/>
      <c r="J397" s="226"/>
      <c r="K397" s="133"/>
      <c r="L397" s="333"/>
    </row>
    <row r="398" spans="1:12">
      <c r="A398" s="315" t="s">
        <v>823</v>
      </c>
      <c r="B398" s="316" t="s">
        <v>457</v>
      </c>
      <c r="C398" s="234">
        <v>0</v>
      </c>
      <c r="D398" s="234">
        <v>48247000</v>
      </c>
      <c r="E398" s="234">
        <v>0</v>
      </c>
      <c r="F398" s="234">
        <v>48247000</v>
      </c>
      <c r="G398" s="234">
        <v>0</v>
      </c>
      <c r="H398" s="235">
        <v>48247000</v>
      </c>
      <c r="I398" s="226"/>
      <c r="J398" s="226"/>
      <c r="K398" s="133"/>
      <c r="L398" s="333"/>
    </row>
    <row r="399" spans="1:12">
      <c r="A399" s="382" t="s">
        <v>824</v>
      </c>
      <c r="B399" s="383" t="s">
        <v>457</v>
      </c>
      <c r="C399" s="256">
        <v>0</v>
      </c>
      <c r="D399" s="256">
        <v>48247000</v>
      </c>
      <c r="E399" s="256">
        <v>0</v>
      </c>
      <c r="F399" s="256">
        <v>48247000</v>
      </c>
      <c r="G399" s="240">
        <v>0</v>
      </c>
      <c r="H399" s="267">
        <v>48247000</v>
      </c>
      <c r="I399" s="226"/>
      <c r="J399" s="226"/>
      <c r="K399" s="133"/>
      <c r="L399" s="333"/>
    </row>
    <row r="400" spans="1:12">
      <c r="A400" s="378" t="s">
        <v>825</v>
      </c>
      <c r="B400" s="379" t="s">
        <v>463</v>
      </c>
      <c r="C400" s="257">
        <v>0</v>
      </c>
      <c r="D400" s="257">
        <v>244000</v>
      </c>
      <c r="E400" s="257">
        <v>0</v>
      </c>
      <c r="F400" s="257">
        <v>244000</v>
      </c>
      <c r="G400" s="242">
        <v>0</v>
      </c>
      <c r="H400" s="268">
        <v>244000</v>
      </c>
      <c r="I400" s="226"/>
      <c r="J400" s="226"/>
      <c r="K400" s="133"/>
      <c r="L400" s="333"/>
    </row>
    <row r="401" spans="1:12">
      <c r="A401" s="382" t="s">
        <v>826</v>
      </c>
      <c r="B401" s="383" t="s">
        <v>463</v>
      </c>
      <c r="C401" s="256">
        <v>0</v>
      </c>
      <c r="D401" s="256">
        <v>244000</v>
      </c>
      <c r="E401" s="256">
        <v>0</v>
      </c>
      <c r="F401" s="256">
        <v>244000</v>
      </c>
      <c r="G401" s="240">
        <v>0</v>
      </c>
      <c r="H401" s="267">
        <v>244000</v>
      </c>
      <c r="I401" s="226"/>
      <c r="J401" s="226"/>
      <c r="K401" s="133"/>
      <c r="L401" s="333"/>
    </row>
    <row r="402" spans="1:12" ht="25.5">
      <c r="A402" s="218" t="s">
        <v>190</v>
      </c>
      <c r="B402" s="202" t="s">
        <v>191</v>
      </c>
      <c r="C402" s="256">
        <v>302022124</v>
      </c>
      <c r="D402" s="256">
        <v>52754729</v>
      </c>
      <c r="E402" s="256">
        <v>42960204</v>
      </c>
      <c r="F402" s="256">
        <v>311816649</v>
      </c>
      <c r="G402" s="240">
        <v>0</v>
      </c>
      <c r="H402" s="267">
        <v>311816649</v>
      </c>
      <c r="I402" s="226"/>
      <c r="J402" s="226"/>
      <c r="K402" s="133"/>
      <c r="L402" s="333"/>
    </row>
    <row r="403" spans="1:12">
      <c r="A403" s="219" t="s">
        <v>194</v>
      </c>
      <c r="B403" s="214" t="s">
        <v>195</v>
      </c>
      <c r="C403" s="258">
        <v>100404665</v>
      </c>
      <c r="D403" s="258">
        <v>25102186</v>
      </c>
      <c r="E403" s="258">
        <v>0</v>
      </c>
      <c r="F403" s="258">
        <v>125506851</v>
      </c>
      <c r="G403" s="255">
        <v>0</v>
      </c>
      <c r="H403" s="269">
        <v>125506851</v>
      </c>
      <c r="I403" s="226"/>
      <c r="J403" s="226"/>
      <c r="K403" s="133"/>
      <c r="L403" s="333"/>
    </row>
    <row r="404" spans="1:12">
      <c r="A404" s="378" t="s">
        <v>732</v>
      </c>
      <c r="B404" s="379" t="s">
        <v>257</v>
      </c>
      <c r="C404" s="257">
        <v>26663276</v>
      </c>
      <c r="D404" s="257">
        <v>6665819</v>
      </c>
      <c r="E404" s="257">
        <v>0</v>
      </c>
      <c r="F404" s="257">
        <v>33329095</v>
      </c>
      <c r="G404" s="242">
        <v>0</v>
      </c>
      <c r="H404" s="268">
        <v>33329095</v>
      </c>
      <c r="I404" s="226"/>
      <c r="J404" s="226"/>
      <c r="K404" s="133"/>
      <c r="L404" s="333"/>
    </row>
    <row r="405" spans="1:12">
      <c r="A405" s="382" t="s">
        <v>733</v>
      </c>
      <c r="B405" s="383" t="s">
        <v>280</v>
      </c>
      <c r="C405" s="256">
        <v>24434108</v>
      </c>
      <c r="D405" s="256">
        <v>6108527</v>
      </c>
      <c r="E405" s="256">
        <v>0</v>
      </c>
      <c r="F405" s="256">
        <v>30542635</v>
      </c>
      <c r="G405" s="240">
        <v>0</v>
      </c>
      <c r="H405" s="267">
        <v>30542635</v>
      </c>
      <c r="I405" s="226"/>
      <c r="J405" s="226"/>
      <c r="K405" s="133"/>
      <c r="L405" s="333"/>
    </row>
    <row r="406" spans="1:12">
      <c r="A406" s="382" t="s">
        <v>734</v>
      </c>
      <c r="B406" s="383" t="s">
        <v>283</v>
      </c>
      <c r="C406" s="256">
        <v>1937500</v>
      </c>
      <c r="D406" s="256">
        <v>484375</v>
      </c>
      <c r="E406" s="256">
        <v>0</v>
      </c>
      <c r="F406" s="256">
        <v>2421875</v>
      </c>
      <c r="G406" s="240">
        <v>0</v>
      </c>
      <c r="H406" s="267">
        <v>2421875</v>
      </c>
      <c r="I406" s="226"/>
      <c r="J406" s="226"/>
      <c r="K406" s="133"/>
      <c r="L406" s="333"/>
    </row>
    <row r="407" spans="1:12">
      <c r="A407" s="382" t="s">
        <v>735</v>
      </c>
      <c r="B407" s="383" t="s">
        <v>286</v>
      </c>
      <c r="C407" s="256">
        <v>291668</v>
      </c>
      <c r="D407" s="256">
        <v>72917</v>
      </c>
      <c r="E407" s="256">
        <v>0</v>
      </c>
      <c r="F407" s="256">
        <v>364585</v>
      </c>
      <c r="G407" s="240">
        <v>0</v>
      </c>
      <c r="H407" s="267">
        <v>364585</v>
      </c>
      <c r="I407" s="226"/>
      <c r="J407" s="226"/>
      <c r="K407" s="133"/>
      <c r="L407" s="333"/>
    </row>
    <row r="408" spans="1:12">
      <c r="A408" s="378" t="s">
        <v>736</v>
      </c>
      <c r="B408" s="379" t="s">
        <v>260</v>
      </c>
      <c r="C408" s="257">
        <v>6128264</v>
      </c>
      <c r="D408" s="257">
        <v>1532066</v>
      </c>
      <c r="E408" s="257">
        <v>0</v>
      </c>
      <c r="F408" s="257">
        <v>7660330</v>
      </c>
      <c r="G408" s="242">
        <v>0</v>
      </c>
      <c r="H408" s="268">
        <v>7660330</v>
      </c>
      <c r="I408" s="226"/>
      <c r="J408" s="226"/>
      <c r="K408" s="133"/>
      <c r="L408" s="333"/>
    </row>
    <row r="409" spans="1:12">
      <c r="A409" s="382" t="s">
        <v>737</v>
      </c>
      <c r="B409" s="383" t="s">
        <v>262</v>
      </c>
      <c r="C409" s="256">
        <v>974980</v>
      </c>
      <c r="D409" s="256">
        <v>243745</v>
      </c>
      <c r="E409" s="256">
        <v>0</v>
      </c>
      <c r="F409" s="256">
        <v>1218725</v>
      </c>
      <c r="G409" s="240">
        <v>0</v>
      </c>
      <c r="H409" s="267">
        <v>1218725</v>
      </c>
      <c r="I409" s="226"/>
      <c r="J409" s="226"/>
      <c r="K409" s="133"/>
      <c r="L409" s="333"/>
    </row>
    <row r="410" spans="1:12">
      <c r="A410" s="382" t="s">
        <v>738</v>
      </c>
      <c r="B410" s="383" t="s">
        <v>264</v>
      </c>
      <c r="C410" s="256">
        <v>5153284</v>
      </c>
      <c r="D410" s="256">
        <v>1288321</v>
      </c>
      <c r="E410" s="256">
        <v>0</v>
      </c>
      <c r="F410" s="256">
        <v>6441605</v>
      </c>
      <c r="G410" s="240">
        <v>0</v>
      </c>
      <c r="H410" s="267">
        <v>6441605</v>
      </c>
      <c r="I410" s="226"/>
      <c r="J410" s="226"/>
      <c r="K410" s="133"/>
      <c r="L410" s="333"/>
    </row>
    <row r="411" spans="1:12">
      <c r="A411" s="378" t="s">
        <v>739</v>
      </c>
      <c r="B411" s="379" t="s">
        <v>266</v>
      </c>
      <c r="C411" s="257">
        <v>59543661</v>
      </c>
      <c r="D411" s="257">
        <v>14886935</v>
      </c>
      <c r="E411" s="257">
        <v>0</v>
      </c>
      <c r="F411" s="257">
        <v>74430596</v>
      </c>
      <c r="G411" s="242">
        <v>0</v>
      </c>
      <c r="H411" s="268">
        <v>74430596</v>
      </c>
      <c r="I411" s="226"/>
      <c r="J411" s="226"/>
      <c r="K411" s="133"/>
      <c r="L411" s="333"/>
    </row>
    <row r="412" spans="1:12">
      <c r="A412" s="319" t="s">
        <v>740</v>
      </c>
      <c r="B412" s="320" t="s">
        <v>268</v>
      </c>
      <c r="C412" s="236">
        <v>3610488</v>
      </c>
      <c r="D412" s="236">
        <v>902622</v>
      </c>
      <c r="E412" s="236">
        <v>0</v>
      </c>
      <c r="F412" s="236">
        <v>4513110</v>
      </c>
      <c r="G412" s="236">
        <v>0</v>
      </c>
      <c r="H412" s="237">
        <v>4513110</v>
      </c>
      <c r="I412" s="226"/>
      <c r="J412" s="226"/>
      <c r="K412" s="133"/>
      <c r="L412" s="333"/>
    </row>
    <row r="413" spans="1:12">
      <c r="A413" s="382" t="s">
        <v>741</v>
      </c>
      <c r="B413" s="383" t="s">
        <v>270</v>
      </c>
      <c r="C413" s="256">
        <v>55933173</v>
      </c>
      <c r="D413" s="256">
        <v>13984313</v>
      </c>
      <c r="E413" s="256">
        <v>0</v>
      </c>
      <c r="F413" s="256">
        <v>69917486</v>
      </c>
      <c r="G413" s="240">
        <v>0</v>
      </c>
      <c r="H413" s="267">
        <v>69917486</v>
      </c>
      <c r="I413" s="226"/>
      <c r="J413" s="226"/>
      <c r="K413" s="133"/>
      <c r="L413" s="333"/>
    </row>
    <row r="414" spans="1:12">
      <c r="A414" s="378" t="s">
        <v>742</v>
      </c>
      <c r="B414" s="379" t="s">
        <v>312</v>
      </c>
      <c r="C414" s="257">
        <v>8069464</v>
      </c>
      <c r="D414" s="257">
        <v>2017366</v>
      </c>
      <c r="E414" s="257">
        <v>0</v>
      </c>
      <c r="F414" s="257">
        <v>10086830</v>
      </c>
      <c r="G414" s="242">
        <v>0</v>
      </c>
      <c r="H414" s="268">
        <v>10086830</v>
      </c>
      <c r="I414" s="226"/>
      <c r="J414" s="226"/>
      <c r="K414" s="133"/>
      <c r="L414" s="333"/>
    </row>
    <row r="415" spans="1:12">
      <c r="A415" s="382" t="s">
        <v>743</v>
      </c>
      <c r="B415" s="383" t="s">
        <v>297</v>
      </c>
      <c r="C415" s="256">
        <v>8069464</v>
      </c>
      <c r="D415" s="256">
        <v>2017366</v>
      </c>
      <c r="E415" s="256">
        <v>0</v>
      </c>
      <c r="F415" s="256">
        <v>10086830</v>
      </c>
      <c r="G415" s="240">
        <v>0</v>
      </c>
      <c r="H415" s="267">
        <v>10086830</v>
      </c>
      <c r="I415" s="226"/>
      <c r="J415" s="226"/>
      <c r="K415" s="133"/>
      <c r="L415" s="333"/>
    </row>
    <row r="416" spans="1:12">
      <c r="A416" s="219" t="s">
        <v>196</v>
      </c>
      <c r="B416" s="214" t="s">
        <v>197</v>
      </c>
      <c r="C416" s="258">
        <v>60456333</v>
      </c>
      <c r="D416" s="258">
        <v>13905173</v>
      </c>
      <c r="E416" s="258">
        <v>0</v>
      </c>
      <c r="F416" s="258">
        <v>74361506</v>
      </c>
      <c r="G416" s="255">
        <v>0</v>
      </c>
      <c r="H416" s="269">
        <v>74361506</v>
      </c>
      <c r="I416" s="226"/>
      <c r="J416" s="226"/>
      <c r="K416" s="133"/>
      <c r="L416" s="333"/>
    </row>
    <row r="417" spans="1:12">
      <c r="A417" s="378" t="s">
        <v>744</v>
      </c>
      <c r="B417" s="379" t="s">
        <v>353</v>
      </c>
      <c r="C417" s="257">
        <v>60456333</v>
      </c>
      <c r="D417" s="257">
        <v>13905173</v>
      </c>
      <c r="E417" s="257">
        <v>0</v>
      </c>
      <c r="F417" s="257">
        <v>74361506</v>
      </c>
      <c r="G417" s="242">
        <v>0</v>
      </c>
      <c r="H417" s="268">
        <v>74361506</v>
      </c>
      <c r="I417" s="226"/>
      <c r="J417" s="226"/>
      <c r="K417" s="133"/>
      <c r="L417" s="333"/>
    </row>
    <row r="418" spans="1:12">
      <c r="A418" s="382" t="s">
        <v>745</v>
      </c>
      <c r="B418" s="383" t="s">
        <v>353</v>
      </c>
      <c r="C418" s="256">
        <v>60456333</v>
      </c>
      <c r="D418" s="256">
        <v>13905173</v>
      </c>
      <c r="E418" s="256">
        <v>0</v>
      </c>
      <c r="F418" s="256">
        <v>74361506</v>
      </c>
      <c r="G418" s="240">
        <v>0</v>
      </c>
      <c r="H418" s="267">
        <v>74361506</v>
      </c>
      <c r="I418" s="226"/>
      <c r="J418" s="226"/>
      <c r="K418" s="133"/>
      <c r="L418" s="333"/>
    </row>
    <row r="419" spans="1:12">
      <c r="A419" s="219" t="s">
        <v>198</v>
      </c>
      <c r="B419" s="214" t="s">
        <v>199</v>
      </c>
      <c r="C419" s="258">
        <v>141161126</v>
      </c>
      <c r="D419" s="258">
        <v>13747370</v>
      </c>
      <c r="E419" s="258">
        <v>42960204</v>
      </c>
      <c r="F419" s="258">
        <v>111948292</v>
      </c>
      <c r="G419" s="255">
        <v>0</v>
      </c>
      <c r="H419" s="269">
        <v>111948292</v>
      </c>
      <c r="I419" s="226"/>
      <c r="J419" s="226"/>
      <c r="K419" s="133"/>
      <c r="L419" s="333"/>
    </row>
    <row r="420" spans="1:12">
      <c r="A420" s="378" t="s">
        <v>746</v>
      </c>
      <c r="B420" s="379" t="s">
        <v>565</v>
      </c>
      <c r="C420" s="257">
        <v>141161126</v>
      </c>
      <c r="D420" s="257">
        <v>13747370</v>
      </c>
      <c r="E420" s="257">
        <v>42960204</v>
      </c>
      <c r="F420" s="257">
        <v>111948292</v>
      </c>
      <c r="G420" s="242">
        <v>0</v>
      </c>
      <c r="H420" s="268">
        <v>111948292</v>
      </c>
      <c r="I420" s="226"/>
      <c r="J420" s="226"/>
      <c r="K420" s="133"/>
      <c r="L420" s="333"/>
    </row>
    <row r="421" spans="1:12">
      <c r="A421" s="319" t="s">
        <v>747</v>
      </c>
      <c r="B421" s="320" t="s">
        <v>565</v>
      </c>
      <c r="C421" s="236">
        <v>141161126</v>
      </c>
      <c r="D421" s="236">
        <v>13747370</v>
      </c>
      <c r="E421" s="236">
        <v>42960204</v>
      </c>
      <c r="F421" s="236">
        <v>111948292</v>
      </c>
      <c r="G421" s="236">
        <v>0</v>
      </c>
      <c r="H421" s="237">
        <v>111948292</v>
      </c>
      <c r="I421" s="226"/>
      <c r="J421" s="226"/>
      <c r="K421" s="133"/>
      <c r="L421" s="333"/>
    </row>
    <row r="422" spans="1:12">
      <c r="A422" s="217" t="s">
        <v>200</v>
      </c>
      <c r="B422" s="201" t="s">
        <v>202</v>
      </c>
      <c r="C422" s="257">
        <v>381266</v>
      </c>
      <c r="D422" s="257">
        <v>6193495</v>
      </c>
      <c r="E422" s="257">
        <v>0</v>
      </c>
      <c r="F422" s="257">
        <v>6574761</v>
      </c>
      <c r="G422" s="242">
        <v>0</v>
      </c>
      <c r="H422" s="268">
        <v>6574761</v>
      </c>
      <c r="I422" s="226"/>
      <c r="J422" s="226"/>
      <c r="K422" s="133"/>
      <c r="L422" s="333"/>
    </row>
    <row r="423" spans="1:12">
      <c r="A423" s="219" t="s">
        <v>201</v>
      </c>
      <c r="B423" s="214" t="s">
        <v>167</v>
      </c>
      <c r="C423" s="258">
        <v>0</v>
      </c>
      <c r="D423" s="258">
        <v>6193000</v>
      </c>
      <c r="E423" s="258">
        <v>0</v>
      </c>
      <c r="F423" s="258">
        <v>6193000</v>
      </c>
      <c r="G423" s="255">
        <v>0</v>
      </c>
      <c r="H423" s="269">
        <v>6193000</v>
      </c>
      <c r="I423" s="226"/>
      <c r="J423" s="226"/>
      <c r="K423" s="133"/>
      <c r="L423" s="333"/>
    </row>
    <row r="424" spans="1:12">
      <c r="A424" s="315" t="s">
        <v>827</v>
      </c>
      <c r="B424" s="316" t="s">
        <v>828</v>
      </c>
      <c r="C424" s="234">
        <v>0</v>
      </c>
      <c r="D424" s="234">
        <v>6193000</v>
      </c>
      <c r="E424" s="234">
        <v>0</v>
      </c>
      <c r="F424" s="234">
        <v>6193000</v>
      </c>
      <c r="G424" s="234">
        <v>0</v>
      </c>
      <c r="H424" s="235">
        <v>6193000</v>
      </c>
      <c r="I424" s="226"/>
      <c r="J424" s="226"/>
      <c r="K424" s="133"/>
      <c r="L424" s="333"/>
    </row>
    <row r="425" spans="1:12">
      <c r="A425" s="382" t="s">
        <v>829</v>
      </c>
      <c r="B425" s="383" t="s">
        <v>645</v>
      </c>
      <c r="C425" s="256">
        <v>0</v>
      </c>
      <c r="D425" s="256">
        <v>6193000</v>
      </c>
      <c r="E425" s="256">
        <v>0</v>
      </c>
      <c r="F425" s="256">
        <v>6193000</v>
      </c>
      <c r="G425" s="240">
        <v>0</v>
      </c>
      <c r="H425" s="267">
        <v>6193000</v>
      </c>
      <c r="I425" s="226"/>
      <c r="J425" s="226"/>
      <c r="K425" s="133"/>
      <c r="L425" s="333"/>
    </row>
    <row r="426" spans="1:12">
      <c r="A426" s="219" t="s">
        <v>203</v>
      </c>
      <c r="B426" s="214" t="s">
        <v>204</v>
      </c>
      <c r="C426" s="258">
        <v>321</v>
      </c>
      <c r="D426" s="258">
        <v>495</v>
      </c>
      <c r="E426" s="258">
        <v>0</v>
      </c>
      <c r="F426" s="258">
        <v>816</v>
      </c>
      <c r="G426" s="255">
        <v>0</v>
      </c>
      <c r="H426" s="269">
        <v>816</v>
      </c>
      <c r="I426" s="226"/>
      <c r="J426" s="226"/>
      <c r="K426" s="133"/>
      <c r="L426" s="333"/>
    </row>
    <row r="427" spans="1:12">
      <c r="A427" s="378" t="s">
        <v>748</v>
      </c>
      <c r="B427" s="379" t="s">
        <v>749</v>
      </c>
      <c r="C427" s="257">
        <v>321</v>
      </c>
      <c r="D427" s="257">
        <v>495</v>
      </c>
      <c r="E427" s="257">
        <v>0</v>
      </c>
      <c r="F427" s="257">
        <v>816</v>
      </c>
      <c r="G427" s="242">
        <v>0</v>
      </c>
      <c r="H427" s="268">
        <v>816</v>
      </c>
      <c r="I427" s="226"/>
      <c r="J427" s="226"/>
      <c r="K427" s="133"/>
      <c r="L427" s="333"/>
    </row>
    <row r="428" spans="1:12">
      <c r="A428" s="382" t="s">
        <v>750</v>
      </c>
      <c r="B428" s="383" t="s">
        <v>641</v>
      </c>
      <c r="C428" s="256">
        <v>321</v>
      </c>
      <c r="D428" s="256">
        <v>495</v>
      </c>
      <c r="E428" s="256">
        <v>0</v>
      </c>
      <c r="F428" s="256">
        <v>816</v>
      </c>
      <c r="G428" s="240">
        <v>0</v>
      </c>
      <c r="H428" s="267">
        <v>816</v>
      </c>
      <c r="I428" s="226"/>
      <c r="J428" s="226"/>
      <c r="K428" s="133"/>
      <c r="L428" s="333"/>
    </row>
    <row r="429" spans="1:12">
      <c r="A429" s="219" t="s">
        <v>205</v>
      </c>
      <c r="B429" s="214" t="s">
        <v>751</v>
      </c>
      <c r="C429" s="258">
        <v>380945</v>
      </c>
      <c r="D429" s="258">
        <v>0</v>
      </c>
      <c r="E429" s="258">
        <v>0</v>
      </c>
      <c r="F429" s="258">
        <v>380945</v>
      </c>
      <c r="G429" s="255">
        <v>0</v>
      </c>
      <c r="H429" s="269">
        <v>380945</v>
      </c>
      <c r="I429" s="226"/>
      <c r="J429" s="226"/>
      <c r="K429" s="133"/>
      <c r="L429" s="333"/>
    </row>
    <row r="430" spans="1:12">
      <c r="A430" s="378" t="s">
        <v>752</v>
      </c>
      <c r="B430" s="379" t="s">
        <v>244</v>
      </c>
      <c r="C430" s="257">
        <v>380945</v>
      </c>
      <c r="D430" s="257">
        <v>0</v>
      </c>
      <c r="E430" s="257">
        <v>0</v>
      </c>
      <c r="F430" s="257">
        <v>380945</v>
      </c>
      <c r="G430" s="242">
        <v>0</v>
      </c>
      <c r="H430" s="268">
        <v>380945</v>
      </c>
      <c r="I430" s="226"/>
      <c r="J430" s="226"/>
      <c r="K430" s="133"/>
      <c r="L430" s="333"/>
    </row>
    <row r="431" spans="1:12">
      <c r="A431" s="382" t="s">
        <v>753</v>
      </c>
      <c r="B431" s="383" t="s">
        <v>244</v>
      </c>
      <c r="C431" s="256">
        <v>380945</v>
      </c>
      <c r="D431" s="256">
        <v>0</v>
      </c>
      <c r="E431" s="256">
        <v>0</v>
      </c>
      <c r="F431" s="256">
        <v>380945</v>
      </c>
      <c r="G431" s="240">
        <v>0</v>
      </c>
      <c r="H431" s="267">
        <v>380945</v>
      </c>
      <c r="I431" s="226"/>
      <c r="J431" s="226"/>
      <c r="K431" s="133"/>
      <c r="L431" s="333"/>
    </row>
    <row r="432" spans="1:12">
      <c r="A432" s="222" t="s">
        <v>106</v>
      </c>
      <c r="B432" s="223" t="s">
        <v>107</v>
      </c>
      <c r="C432" s="238">
        <v>0</v>
      </c>
      <c r="D432" s="238">
        <v>593057359</v>
      </c>
      <c r="E432" s="238">
        <v>593057359</v>
      </c>
      <c r="F432" s="238">
        <v>0</v>
      </c>
      <c r="G432" s="238">
        <v>0</v>
      </c>
      <c r="H432" s="239">
        <v>0</v>
      </c>
      <c r="I432" s="226"/>
      <c r="J432" s="226"/>
      <c r="K432" s="133"/>
      <c r="L432" s="333"/>
    </row>
    <row r="433" spans="1:12">
      <c r="A433" s="217" t="s">
        <v>110</v>
      </c>
      <c r="B433" s="201" t="s">
        <v>111</v>
      </c>
      <c r="C433" s="257">
        <v>347088385</v>
      </c>
      <c r="D433" s="257">
        <v>0</v>
      </c>
      <c r="E433" s="257">
        <v>0</v>
      </c>
      <c r="F433" s="257">
        <v>347088385</v>
      </c>
      <c r="G433" s="242">
        <v>0</v>
      </c>
      <c r="H433" s="268">
        <v>347088385</v>
      </c>
      <c r="I433" s="226"/>
      <c r="J433" s="226"/>
      <c r="K433" s="133"/>
      <c r="L433" s="333"/>
    </row>
    <row r="434" spans="1:12">
      <c r="A434" s="219" t="s">
        <v>114</v>
      </c>
      <c r="B434" s="214" t="s">
        <v>115</v>
      </c>
      <c r="C434" s="258">
        <v>347088385</v>
      </c>
      <c r="D434" s="258">
        <v>0</v>
      </c>
      <c r="E434" s="258">
        <v>0</v>
      </c>
      <c r="F434" s="258">
        <v>347088385</v>
      </c>
      <c r="G434" s="255">
        <v>0</v>
      </c>
      <c r="H434" s="269">
        <v>347088385</v>
      </c>
      <c r="I434" s="226"/>
      <c r="J434" s="226"/>
      <c r="K434" s="133"/>
      <c r="L434" s="333"/>
    </row>
    <row r="435" spans="1:12">
      <c r="A435" s="315" t="s">
        <v>754</v>
      </c>
      <c r="B435" s="316" t="s">
        <v>755</v>
      </c>
      <c r="C435" s="234">
        <v>347088385</v>
      </c>
      <c r="D435" s="234">
        <v>0</v>
      </c>
      <c r="E435" s="234">
        <v>0</v>
      </c>
      <c r="F435" s="234">
        <v>347088385</v>
      </c>
      <c r="G435" s="234">
        <v>0</v>
      </c>
      <c r="H435" s="235">
        <v>347088385</v>
      </c>
      <c r="I435" s="226"/>
      <c r="J435" s="226"/>
      <c r="K435" s="133"/>
      <c r="L435" s="333"/>
    </row>
    <row r="436" spans="1:12">
      <c r="A436" s="382" t="s">
        <v>756</v>
      </c>
      <c r="B436" s="383" t="s">
        <v>755</v>
      </c>
      <c r="C436" s="256">
        <v>347088385</v>
      </c>
      <c r="D436" s="256">
        <v>0</v>
      </c>
      <c r="E436" s="256">
        <v>0</v>
      </c>
      <c r="F436" s="256">
        <v>347088385</v>
      </c>
      <c r="G436" s="240">
        <v>0</v>
      </c>
      <c r="H436" s="267">
        <v>347088385</v>
      </c>
      <c r="I436" s="226"/>
      <c r="J436" s="226"/>
      <c r="K436" s="133"/>
      <c r="L436" s="333"/>
    </row>
    <row r="437" spans="1:12">
      <c r="A437" s="378" t="s">
        <v>757</v>
      </c>
      <c r="B437" s="379" t="s">
        <v>758</v>
      </c>
      <c r="C437" s="257">
        <v>0</v>
      </c>
      <c r="D437" s="257">
        <v>0</v>
      </c>
      <c r="E437" s="257">
        <v>0</v>
      </c>
      <c r="F437" s="257">
        <v>0</v>
      </c>
      <c r="G437" s="242">
        <v>0</v>
      </c>
      <c r="H437" s="268">
        <v>0</v>
      </c>
      <c r="I437" s="226"/>
      <c r="J437" s="226"/>
      <c r="K437" s="133"/>
      <c r="L437" s="333"/>
    </row>
    <row r="438" spans="1:12">
      <c r="A438" s="382" t="s">
        <v>759</v>
      </c>
      <c r="B438" s="383" t="s">
        <v>758</v>
      </c>
      <c r="C438" s="256">
        <v>0</v>
      </c>
      <c r="D438" s="256">
        <v>0</v>
      </c>
      <c r="E438" s="256">
        <v>0</v>
      </c>
      <c r="F438" s="256">
        <v>0</v>
      </c>
      <c r="G438" s="240">
        <v>0</v>
      </c>
      <c r="H438" s="267">
        <v>0</v>
      </c>
      <c r="I438" s="226"/>
      <c r="J438" s="226"/>
      <c r="K438" s="133"/>
      <c r="L438" s="333"/>
    </row>
    <row r="439" spans="1:12">
      <c r="A439" s="219" t="s">
        <v>118</v>
      </c>
      <c r="B439" s="214" t="s">
        <v>119</v>
      </c>
      <c r="C439" s="258">
        <v>578956601.89999998</v>
      </c>
      <c r="D439" s="258">
        <v>500291449</v>
      </c>
      <c r="E439" s="258">
        <v>92765910</v>
      </c>
      <c r="F439" s="258">
        <v>986482140.89999998</v>
      </c>
      <c r="G439" s="255">
        <v>0</v>
      </c>
      <c r="H439" s="269">
        <v>986482140.89999998</v>
      </c>
      <c r="I439" s="226"/>
      <c r="J439" s="226"/>
      <c r="K439" s="133"/>
      <c r="L439" s="333"/>
    </row>
    <row r="440" spans="1:12">
      <c r="A440" s="219" t="s">
        <v>122</v>
      </c>
      <c r="B440" s="214" t="s">
        <v>123</v>
      </c>
      <c r="C440" s="258">
        <v>261811362</v>
      </c>
      <c r="D440" s="258">
        <v>0</v>
      </c>
      <c r="E440" s="258">
        <v>0</v>
      </c>
      <c r="F440" s="258">
        <v>261811362</v>
      </c>
      <c r="G440" s="255">
        <v>0</v>
      </c>
      <c r="H440" s="269">
        <v>261811362</v>
      </c>
      <c r="I440" s="226"/>
      <c r="J440" s="226"/>
      <c r="K440" s="133"/>
      <c r="L440" s="333"/>
    </row>
    <row r="441" spans="1:12">
      <c r="A441" s="378" t="s">
        <v>760</v>
      </c>
      <c r="B441" s="379" t="s">
        <v>598</v>
      </c>
      <c r="C441" s="257">
        <v>261811362</v>
      </c>
      <c r="D441" s="257">
        <v>0</v>
      </c>
      <c r="E441" s="257">
        <v>0</v>
      </c>
      <c r="F441" s="257">
        <v>261811362</v>
      </c>
      <c r="G441" s="242">
        <v>0</v>
      </c>
      <c r="H441" s="268">
        <v>261811362</v>
      </c>
      <c r="I441" s="226"/>
      <c r="J441" s="226"/>
      <c r="K441" s="133"/>
      <c r="L441" s="333"/>
    </row>
    <row r="442" spans="1:12">
      <c r="A442" s="382" t="s">
        <v>761</v>
      </c>
      <c r="B442" s="383" t="s">
        <v>598</v>
      </c>
      <c r="C442" s="256">
        <v>261811362</v>
      </c>
      <c r="D442" s="256">
        <v>0</v>
      </c>
      <c r="E442" s="256">
        <v>0</v>
      </c>
      <c r="F442" s="256">
        <v>261811362</v>
      </c>
      <c r="G442" s="256">
        <v>0</v>
      </c>
      <c r="H442" s="267">
        <v>261811362</v>
      </c>
      <c r="I442" s="226"/>
      <c r="J442" s="226"/>
      <c r="K442" s="133"/>
      <c r="L442" s="333"/>
    </row>
    <row r="443" spans="1:12">
      <c r="A443" s="219" t="s">
        <v>126</v>
      </c>
      <c r="B443" s="214" t="s">
        <v>127</v>
      </c>
      <c r="C443" s="258">
        <v>317145239.89999998</v>
      </c>
      <c r="D443" s="258">
        <v>500291449</v>
      </c>
      <c r="E443" s="258">
        <v>92765910</v>
      </c>
      <c r="F443" s="258">
        <v>724670778.89999998</v>
      </c>
      <c r="G443" s="258">
        <v>0</v>
      </c>
      <c r="H443" s="269">
        <v>724670778.89999998</v>
      </c>
      <c r="I443" s="226"/>
      <c r="J443" s="226"/>
      <c r="K443" s="133"/>
      <c r="L443" s="333"/>
    </row>
    <row r="444" spans="1:12">
      <c r="A444" s="378" t="s">
        <v>762</v>
      </c>
      <c r="B444" s="379" t="s">
        <v>763</v>
      </c>
      <c r="C444" s="257">
        <v>317145239.89999998</v>
      </c>
      <c r="D444" s="257">
        <v>500291449</v>
      </c>
      <c r="E444" s="257">
        <v>92765910</v>
      </c>
      <c r="F444" s="257">
        <v>724670778.89999998</v>
      </c>
      <c r="G444" s="257">
        <v>0</v>
      </c>
      <c r="H444" s="268">
        <v>724670778.89999998</v>
      </c>
      <c r="I444" s="226"/>
      <c r="J444" s="226"/>
      <c r="K444" s="133"/>
      <c r="L444" s="333"/>
    </row>
    <row r="445" spans="1:12">
      <c r="A445" s="382" t="s">
        <v>764</v>
      </c>
      <c r="B445" s="383" t="s">
        <v>763</v>
      </c>
      <c r="C445" s="256">
        <v>317145239.89999998</v>
      </c>
      <c r="D445" s="256">
        <v>500291449</v>
      </c>
      <c r="E445" s="256">
        <v>92765910</v>
      </c>
      <c r="F445" s="256">
        <v>724670778.89999998</v>
      </c>
      <c r="G445" s="256">
        <v>0</v>
      </c>
      <c r="H445" s="267">
        <v>724670778.89999998</v>
      </c>
      <c r="I445" s="226"/>
      <c r="J445" s="226"/>
      <c r="K445" s="133"/>
      <c r="L445" s="333"/>
    </row>
    <row r="446" spans="1:12">
      <c r="A446" s="218" t="s">
        <v>130</v>
      </c>
      <c r="B446" s="202" t="s">
        <v>131</v>
      </c>
      <c r="C446" s="256">
        <v>-926044986.89999998</v>
      </c>
      <c r="D446" s="256">
        <v>92765910</v>
      </c>
      <c r="E446" s="256">
        <v>500291449</v>
      </c>
      <c r="F446" s="256">
        <v>-1333570525.9000001</v>
      </c>
      <c r="G446" s="256">
        <v>0</v>
      </c>
      <c r="H446" s="267">
        <v>-1333570525.9000001</v>
      </c>
      <c r="I446" s="226"/>
      <c r="J446" s="226"/>
      <c r="K446" s="133"/>
      <c r="L446" s="333"/>
    </row>
    <row r="447" spans="1:12">
      <c r="A447" s="215" t="s">
        <v>134</v>
      </c>
      <c r="B447" s="212" t="s">
        <v>765</v>
      </c>
      <c r="C447" s="248">
        <v>-347088385</v>
      </c>
      <c r="D447" s="248">
        <v>0</v>
      </c>
      <c r="E447" s="248">
        <v>0</v>
      </c>
      <c r="F447" s="248">
        <v>-347088385</v>
      </c>
      <c r="G447" s="248">
        <v>0</v>
      </c>
      <c r="H447" s="249">
        <v>-347088385</v>
      </c>
      <c r="I447" s="226"/>
      <c r="J447" s="226"/>
      <c r="K447" s="133"/>
      <c r="L447" s="333"/>
    </row>
    <row r="448" spans="1:12">
      <c r="A448" s="378" t="s">
        <v>766</v>
      </c>
      <c r="B448" s="379" t="s">
        <v>767</v>
      </c>
      <c r="C448" s="257">
        <v>-347088385</v>
      </c>
      <c r="D448" s="257">
        <v>0</v>
      </c>
      <c r="E448" s="257">
        <v>0</v>
      </c>
      <c r="F448" s="257">
        <v>-347088385</v>
      </c>
      <c r="G448" s="257">
        <v>0</v>
      </c>
      <c r="H448" s="268">
        <v>-347088385</v>
      </c>
      <c r="I448" s="226"/>
      <c r="J448" s="226"/>
      <c r="K448" s="133"/>
      <c r="L448" s="333"/>
    </row>
    <row r="449" spans="1:12">
      <c r="A449" s="382" t="s">
        <v>768</v>
      </c>
      <c r="B449" s="383" t="s">
        <v>767</v>
      </c>
      <c r="C449" s="256">
        <v>-347088385</v>
      </c>
      <c r="D449" s="256">
        <v>0</v>
      </c>
      <c r="E449" s="256">
        <v>0</v>
      </c>
      <c r="F449" s="256">
        <v>-347088385</v>
      </c>
      <c r="G449" s="256">
        <v>0</v>
      </c>
      <c r="H449" s="267">
        <v>-347088385</v>
      </c>
      <c r="I449" s="226"/>
      <c r="J449" s="226"/>
      <c r="K449" s="133"/>
      <c r="L449" s="333"/>
    </row>
    <row r="450" spans="1:12">
      <c r="A450" s="219" t="s">
        <v>138</v>
      </c>
      <c r="B450" s="214" t="s">
        <v>139</v>
      </c>
      <c r="C450" s="258">
        <v>-578956601.89999998</v>
      </c>
      <c r="D450" s="258">
        <v>92765910</v>
      </c>
      <c r="E450" s="258">
        <v>500291449</v>
      </c>
      <c r="F450" s="258">
        <v>-986482140.89999998</v>
      </c>
      <c r="G450" s="258">
        <v>0</v>
      </c>
      <c r="H450" s="269">
        <v>-986482140.89999998</v>
      </c>
      <c r="I450" s="226"/>
      <c r="J450" s="226"/>
      <c r="K450" s="133"/>
      <c r="L450" s="333"/>
    </row>
    <row r="451" spans="1:12">
      <c r="A451" s="378" t="s">
        <v>769</v>
      </c>
      <c r="B451" s="379" t="s">
        <v>770</v>
      </c>
      <c r="C451" s="257">
        <v>-261811362</v>
      </c>
      <c r="D451" s="257">
        <v>0</v>
      </c>
      <c r="E451" s="257">
        <v>0</v>
      </c>
      <c r="F451" s="257">
        <v>-261811362</v>
      </c>
      <c r="G451" s="257">
        <v>0</v>
      </c>
      <c r="H451" s="268">
        <v>-261811362</v>
      </c>
      <c r="I451" s="226"/>
      <c r="J451" s="226"/>
      <c r="K451" s="133"/>
      <c r="L451" s="333"/>
    </row>
    <row r="452" spans="1:12">
      <c r="A452" s="382" t="s">
        <v>771</v>
      </c>
      <c r="B452" s="383" t="s">
        <v>770</v>
      </c>
      <c r="C452" s="256">
        <v>-261811362</v>
      </c>
      <c r="D452" s="256">
        <v>0</v>
      </c>
      <c r="E452" s="256">
        <v>0</v>
      </c>
      <c r="F452" s="256">
        <v>-261811362</v>
      </c>
      <c r="G452" s="256">
        <v>0</v>
      </c>
      <c r="H452" s="267">
        <v>-261811362</v>
      </c>
      <c r="I452" s="226"/>
      <c r="J452" s="226"/>
      <c r="K452" s="133"/>
      <c r="L452" s="333"/>
    </row>
    <row r="453" spans="1:12">
      <c r="A453" s="378" t="s">
        <v>772</v>
      </c>
      <c r="B453" s="379" t="s">
        <v>773</v>
      </c>
      <c r="C453" s="257">
        <v>-317145239.89999998</v>
      </c>
      <c r="D453" s="257">
        <v>92765910</v>
      </c>
      <c r="E453" s="257">
        <v>500291449</v>
      </c>
      <c r="F453" s="257">
        <v>-724670778.89999998</v>
      </c>
      <c r="G453" s="257">
        <v>0</v>
      </c>
      <c r="H453" s="268">
        <v>-724670778.89999998</v>
      </c>
      <c r="I453" s="226"/>
      <c r="J453" s="226"/>
      <c r="K453" s="133"/>
      <c r="L453" s="333"/>
    </row>
    <row r="454" spans="1:12">
      <c r="A454" s="382" t="s">
        <v>774</v>
      </c>
      <c r="B454" s="383" t="s">
        <v>763</v>
      </c>
      <c r="C454" s="256">
        <v>-317145239.89999998</v>
      </c>
      <c r="D454" s="256">
        <v>92765910</v>
      </c>
      <c r="E454" s="256">
        <v>500291449</v>
      </c>
      <c r="F454" s="256">
        <v>-724670778.89999998</v>
      </c>
      <c r="G454" s="256">
        <v>0</v>
      </c>
      <c r="H454" s="267">
        <v>-724670778.89999998</v>
      </c>
      <c r="I454" s="226"/>
      <c r="J454" s="226"/>
      <c r="K454" s="133"/>
      <c r="L454" s="333"/>
    </row>
    <row r="455" spans="1:12">
      <c r="A455" s="222" t="s">
        <v>108</v>
      </c>
      <c r="B455" s="223" t="s">
        <v>109</v>
      </c>
      <c r="C455" s="238">
        <v>0</v>
      </c>
      <c r="D455" s="238">
        <v>71653414890</v>
      </c>
      <c r="E455" s="238">
        <v>71653414890</v>
      </c>
      <c r="F455" s="238">
        <v>0</v>
      </c>
      <c r="G455" s="238">
        <v>0</v>
      </c>
      <c r="H455" s="239">
        <v>0</v>
      </c>
      <c r="I455" s="226"/>
      <c r="J455" s="226"/>
      <c r="K455" s="133"/>
      <c r="L455" s="333"/>
    </row>
    <row r="456" spans="1:12">
      <c r="A456" s="219" t="s">
        <v>112</v>
      </c>
      <c r="B456" s="214" t="s">
        <v>113</v>
      </c>
      <c r="C456" s="258">
        <v>578639264046.84998</v>
      </c>
      <c r="D456" s="258">
        <v>71203232567</v>
      </c>
      <c r="E456" s="258">
        <v>450182323</v>
      </c>
      <c r="F456" s="258">
        <v>507886213802.84998</v>
      </c>
      <c r="G456" s="258">
        <v>0</v>
      </c>
      <c r="H456" s="269">
        <v>507886213802.84998</v>
      </c>
      <c r="I456" s="226"/>
      <c r="J456" s="226"/>
      <c r="L456" s="333"/>
    </row>
    <row r="457" spans="1:12" ht="25.5">
      <c r="A457" s="219" t="s">
        <v>116</v>
      </c>
      <c r="B457" s="214" t="s">
        <v>117</v>
      </c>
      <c r="C457" s="258">
        <v>578508927091</v>
      </c>
      <c r="D457" s="258">
        <v>71083232567</v>
      </c>
      <c r="E457" s="258">
        <v>450182323</v>
      </c>
      <c r="F457" s="258">
        <v>507875876847</v>
      </c>
      <c r="G457" s="258">
        <v>0</v>
      </c>
      <c r="H457" s="269">
        <v>507875876847</v>
      </c>
      <c r="I457" s="226"/>
      <c r="J457" s="226"/>
      <c r="L457" s="333"/>
    </row>
    <row r="458" spans="1:12">
      <c r="A458" s="378" t="s">
        <v>775</v>
      </c>
      <c r="B458" s="379" t="s">
        <v>776</v>
      </c>
      <c r="C458" s="257">
        <v>578508927091</v>
      </c>
      <c r="D458" s="257">
        <v>71083232567</v>
      </c>
      <c r="E458" s="257">
        <v>450182323</v>
      </c>
      <c r="F458" s="257">
        <v>507875876847</v>
      </c>
      <c r="G458" s="257">
        <v>0</v>
      </c>
      <c r="H458" s="268">
        <v>507875876847</v>
      </c>
      <c r="I458" s="226"/>
      <c r="J458" s="226"/>
      <c r="L458" s="333"/>
    </row>
    <row r="459" spans="1:12">
      <c r="A459" s="382" t="s">
        <v>777</v>
      </c>
      <c r="B459" s="383" t="s">
        <v>776</v>
      </c>
      <c r="C459" s="256">
        <v>578508927091</v>
      </c>
      <c r="D459" s="256">
        <v>71083232567</v>
      </c>
      <c r="E459" s="256">
        <v>450182323</v>
      </c>
      <c r="F459" s="256">
        <v>507875876847</v>
      </c>
      <c r="G459" s="256">
        <v>0</v>
      </c>
      <c r="H459" s="267">
        <v>507875876847</v>
      </c>
      <c r="I459" s="226"/>
      <c r="J459" s="226"/>
      <c r="L459" s="333"/>
    </row>
    <row r="460" spans="1:12">
      <c r="A460" s="219" t="s">
        <v>120</v>
      </c>
      <c r="B460" s="214" t="s">
        <v>121</v>
      </c>
      <c r="C460" s="258">
        <v>130336955.84999999</v>
      </c>
      <c r="D460" s="258">
        <v>120000000</v>
      </c>
      <c r="E460" s="258">
        <v>0</v>
      </c>
      <c r="F460" s="258">
        <v>10336955.85</v>
      </c>
      <c r="G460" s="258">
        <v>0</v>
      </c>
      <c r="H460" s="269">
        <v>10336955.85</v>
      </c>
      <c r="I460" s="226"/>
      <c r="J460" s="226"/>
      <c r="L460" s="333"/>
    </row>
    <row r="461" spans="1:12">
      <c r="A461" s="378" t="s">
        <v>778</v>
      </c>
      <c r="B461" s="379" t="s">
        <v>779</v>
      </c>
      <c r="C461" s="257">
        <v>130336955.84999999</v>
      </c>
      <c r="D461" s="257">
        <v>120000000</v>
      </c>
      <c r="E461" s="257">
        <v>0</v>
      </c>
      <c r="F461" s="257">
        <v>10336955.85</v>
      </c>
      <c r="G461" s="257">
        <v>0</v>
      </c>
      <c r="H461" s="268">
        <v>10336955.85</v>
      </c>
      <c r="I461" s="226"/>
      <c r="J461" s="226"/>
      <c r="L461" s="333"/>
    </row>
    <row r="462" spans="1:12">
      <c r="A462" s="382" t="s">
        <v>780</v>
      </c>
      <c r="B462" s="383" t="s">
        <v>779</v>
      </c>
      <c r="C462" s="256">
        <v>130336955.84999999</v>
      </c>
      <c r="D462" s="256">
        <v>120000000</v>
      </c>
      <c r="E462" s="256">
        <v>0</v>
      </c>
      <c r="F462" s="256">
        <v>10336955.85</v>
      </c>
      <c r="G462" s="256">
        <v>0</v>
      </c>
      <c r="H462" s="267">
        <v>10336955.85</v>
      </c>
      <c r="I462" s="226"/>
      <c r="J462" s="226"/>
      <c r="L462" s="333"/>
    </row>
    <row r="463" spans="1:12">
      <c r="A463" s="217" t="s">
        <v>124</v>
      </c>
      <c r="B463" s="201" t="s">
        <v>125</v>
      </c>
      <c r="C463" s="257">
        <v>1338186070.3699999</v>
      </c>
      <c r="D463" s="257">
        <v>0</v>
      </c>
      <c r="E463" s="257">
        <v>0</v>
      </c>
      <c r="F463" s="257">
        <v>1338186070.3699999</v>
      </c>
      <c r="G463" s="257">
        <v>0</v>
      </c>
      <c r="H463" s="268">
        <v>1338186070.3699999</v>
      </c>
      <c r="I463" s="226"/>
      <c r="J463" s="226"/>
      <c r="L463" s="333"/>
    </row>
    <row r="464" spans="1:12">
      <c r="A464" s="219" t="s">
        <v>128</v>
      </c>
      <c r="B464" s="214" t="s">
        <v>129</v>
      </c>
      <c r="C464" s="258">
        <v>1338186070.3699999</v>
      </c>
      <c r="D464" s="258">
        <v>0</v>
      </c>
      <c r="E464" s="258">
        <v>0</v>
      </c>
      <c r="F464" s="258">
        <v>1338186070.3699999</v>
      </c>
      <c r="G464" s="258">
        <v>0</v>
      </c>
      <c r="H464" s="269">
        <v>1338186070.3699999</v>
      </c>
      <c r="I464" s="226"/>
      <c r="J464" s="226"/>
      <c r="L464" s="333"/>
    </row>
    <row r="465" spans="1:12">
      <c r="A465" s="378" t="s">
        <v>781</v>
      </c>
      <c r="B465" s="379" t="s">
        <v>782</v>
      </c>
      <c r="C465" s="257">
        <v>1338186070.3699999</v>
      </c>
      <c r="D465" s="257">
        <v>0</v>
      </c>
      <c r="E465" s="257">
        <v>0</v>
      </c>
      <c r="F465" s="257">
        <v>1338186070.3699999</v>
      </c>
      <c r="G465" s="257">
        <v>0</v>
      </c>
      <c r="H465" s="268">
        <v>1338186070.3699999</v>
      </c>
      <c r="I465" s="226"/>
      <c r="J465" s="226"/>
      <c r="L465" s="333"/>
    </row>
    <row r="466" spans="1:12">
      <c r="A466" s="382" t="s">
        <v>783</v>
      </c>
      <c r="B466" s="383" t="s">
        <v>782</v>
      </c>
      <c r="C466" s="256">
        <v>1338186070.3699999</v>
      </c>
      <c r="D466" s="256">
        <v>0</v>
      </c>
      <c r="E466" s="256">
        <v>0</v>
      </c>
      <c r="F466" s="256">
        <v>1338186070.3699999</v>
      </c>
      <c r="G466" s="256">
        <v>0</v>
      </c>
      <c r="H466" s="267">
        <v>1338186070.3699999</v>
      </c>
      <c r="I466" s="226"/>
      <c r="J466" s="226"/>
      <c r="L466" s="333"/>
    </row>
    <row r="467" spans="1:12">
      <c r="A467" s="218" t="s">
        <v>132</v>
      </c>
      <c r="B467" s="202" t="s">
        <v>133</v>
      </c>
      <c r="C467" s="256">
        <v>-579977450117.21997</v>
      </c>
      <c r="D467" s="256">
        <v>450182323</v>
      </c>
      <c r="E467" s="256">
        <v>71203232567</v>
      </c>
      <c r="F467" s="256">
        <v>-509224399873.21997</v>
      </c>
      <c r="G467" s="256">
        <v>0</v>
      </c>
      <c r="H467" s="267">
        <v>-509224399873.21997</v>
      </c>
      <c r="I467" s="226"/>
      <c r="J467" s="226"/>
      <c r="L467" s="333"/>
    </row>
    <row r="468" spans="1:12">
      <c r="A468" s="219" t="s">
        <v>136</v>
      </c>
      <c r="B468" s="214" t="s">
        <v>137</v>
      </c>
      <c r="C468" s="258">
        <v>-578639264046.84998</v>
      </c>
      <c r="D468" s="258">
        <v>450182323</v>
      </c>
      <c r="E468" s="258">
        <v>71203232567</v>
      </c>
      <c r="F468" s="258">
        <v>-507886213802.84998</v>
      </c>
      <c r="G468" s="258">
        <v>0</v>
      </c>
      <c r="H468" s="269">
        <v>-507886213802.84998</v>
      </c>
      <c r="I468" s="133"/>
      <c r="J468" s="133"/>
      <c r="L468" s="333"/>
    </row>
    <row r="469" spans="1:12" ht="25.5">
      <c r="A469" s="378" t="s">
        <v>784</v>
      </c>
      <c r="B469" s="379" t="s">
        <v>785</v>
      </c>
      <c r="C469" s="257">
        <v>-578508927091</v>
      </c>
      <c r="D469" s="257">
        <v>450182323</v>
      </c>
      <c r="E469" s="257">
        <v>71083232567</v>
      </c>
      <c r="F469" s="257">
        <v>-507875876847</v>
      </c>
      <c r="G469" s="257">
        <v>0</v>
      </c>
      <c r="H469" s="268">
        <v>-507875876847</v>
      </c>
      <c r="I469" s="133"/>
      <c r="J469" s="133"/>
      <c r="L469" s="333"/>
    </row>
    <row r="470" spans="1:12" ht="25.5">
      <c r="A470" s="382" t="s">
        <v>786</v>
      </c>
      <c r="B470" s="383" t="s">
        <v>785</v>
      </c>
      <c r="C470" s="256">
        <v>-578508927091</v>
      </c>
      <c r="D470" s="256">
        <v>450182323</v>
      </c>
      <c r="E470" s="256">
        <v>71083232567</v>
      </c>
      <c r="F470" s="256">
        <v>-507875876847</v>
      </c>
      <c r="G470" s="256">
        <v>0</v>
      </c>
      <c r="H470" s="267">
        <v>-507875876847</v>
      </c>
      <c r="I470" s="133"/>
      <c r="J470" s="133"/>
      <c r="L470" s="333"/>
    </row>
    <row r="471" spans="1:12">
      <c r="A471" s="378" t="s">
        <v>787</v>
      </c>
      <c r="B471" s="379" t="s">
        <v>788</v>
      </c>
      <c r="C471" s="257">
        <v>-130336955.84999999</v>
      </c>
      <c r="D471" s="257">
        <v>0</v>
      </c>
      <c r="E471" s="257">
        <v>120000000</v>
      </c>
      <c r="F471" s="257">
        <v>-10336955.85</v>
      </c>
      <c r="G471" s="257">
        <v>0</v>
      </c>
      <c r="H471" s="268">
        <v>-10336955.85</v>
      </c>
      <c r="I471" s="133"/>
      <c r="J471" s="133"/>
      <c r="L471" s="333"/>
    </row>
    <row r="472" spans="1:12">
      <c r="A472" s="382" t="s">
        <v>789</v>
      </c>
      <c r="B472" s="383" t="s">
        <v>788</v>
      </c>
      <c r="C472" s="256">
        <v>-130336955.84999999</v>
      </c>
      <c r="D472" s="256">
        <v>0</v>
      </c>
      <c r="E472" s="256">
        <v>120000000</v>
      </c>
      <c r="F472" s="256">
        <v>-10336955.85</v>
      </c>
      <c r="G472" s="256">
        <v>0</v>
      </c>
      <c r="H472" s="267">
        <v>-10336955.85</v>
      </c>
      <c r="I472" s="133"/>
      <c r="J472" s="133"/>
      <c r="L472" s="333"/>
    </row>
    <row r="473" spans="1:12">
      <c r="A473" s="219" t="s">
        <v>140</v>
      </c>
      <c r="B473" s="214" t="s">
        <v>141</v>
      </c>
      <c r="C473" s="258">
        <v>-1338186070.3699999</v>
      </c>
      <c r="D473" s="258">
        <v>0</v>
      </c>
      <c r="E473" s="258">
        <v>0</v>
      </c>
      <c r="F473" s="258">
        <v>-1338186070.3699999</v>
      </c>
      <c r="G473" s="258">
        <v>0</v>
      </c>
      <c r="H473" s="269">
        <v>-1338186070.3699999</v>
      </c>
      <c r="I473" s="133"/>
      <c r="J473" s="133"/>
      <c r="L473" s="333"/>
    </row>
    <row r="474" spans="1:12">
      <c r="A474" s="378" t="s">
        <v>790</v>
      </c>
      <c r="B474" s="379" t="s">
        <v>791</v>
      </c>
      <c r="C474" s="257">
        <v>-1338186070.3699999</v>
      </c>
      <c r="D474" s="257">
        <v>0</v>
      </c>
      <c r="E474" s="257">
        <v>0</v>
      </c>
      <c r="F474" s="257">
        <v>-1338186070.3699999</v>
      </c>
      <c r="G474" s="257">
        <v>0</v>
      </c>
      <c r="H474" s="268">
        <v>-1338186070.3699999</v>
      </c>
      <c r="I474" s="133"/>
      <c r="J474" s="133"/>
      <c r="L474" s="333"/>
    </row>
    <row r="475" spans="1:12" ht="15.75" thickBot="1">
      <c r="A475" s="384" t="s">
        <v>792</v>
      </c>
      <c r="B475" s="385" t="s">
        <v>782</v>
      </c>
      <c r="C475" s="270">
        <v>-1338186070.3699999</v>
      </c>
      <c r="D475" s="270">
        <v>0</v>
      </c>
      <c r="E475" s="270">
        <v>0</v>
      </c>
      <c r="F475" s="270">
        <v>-1338186070.3699999</v>
      </c>
      <c r="G475" s="270">
        <v>0</v>
      </c>
      <c r="H475" s="271">
        <v>-1338186070.3699999</v>
      </c>
      <c r="I475" s="133"/>
      <c r="J475" s="133"/>
      <c r="L475" s="333"/>
    </row>
  </sheetData>
  <autoFilter ref="A6:L475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MAYO 2022</vt:lpstr>
      <vt:lpstr>MAYO 2021</vt:lpstr>
      <vt:lpstr>'GCF-FOR09'!Área_de_impresión</vt:lpstr>
      <vt:lpstr>'GCF-FOR10'!Área_de_impresión</vt:lpstr>
      <vt:lpstr>'MAYO 2021'!Área_de_impresión</vt:lpstr>
      <vt:lpstr>'MAYO 2022'!Área_de_impresión</vt:lpstr>
      <vt:lpstr>'MAYO 2021'!Títulos_a_imprimir</vt:lpstr>
      <vt:lpstr>'MAYO 2022'!Títulos_a_imprimir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Pinzón R.</cp:lastModifiedBy>
  <cp:revision/>
  <cp:lastPrinted>2022-06-29T02:05:51Z</cp:lastPrinted>
  <dcterms:created xsi:type="dcterms:W3CDTF">2018-07-09T21:17:34Z</dcterms:created>
  <dcterms:modified xsi:type="dcterms:W3CDTF">2022-06-29T02:12:51Z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